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2" yWindow="-480" windowWidth="23256" windowHeight="10848" tabRatio="683"/>
  </bookViews>
  <sheets>
    <sheet name="International Tourist" sheetId="17" r:id="rId1"/>
    <sheet name="TOP 15" sheetId="21" r:id="rId2"/>
    <sheet name="Top 20 " sheetId="31" state="hidden" r:id="rId3"/>
    <sheet name="International Tourist M." sheetId="19" state="hidden" r:id="rId4"/>
    <sheet name="ASIA" sheetId="12" r:id="rId5"/>
    <sheet name="Middle East" sheetId="7" r:id="rId6"/>
    <sheet name="AEC" sheetId="39" r:id="rId7"/>
    <sheet name="AFRICA" sheetId="6" r:id="rId8"/>
    <sheet name="North Europe" sheetId="8" r:id="rId9"/>
    <sheet name="South Europe" sheetId="11" r:id="rId10"/>
    <sheet name="East Europe" sheetId="10" r:id="rId11"/>
    <sheet name="Total Europe" sheetId="30" state="hidden" r:id="rId12"/>
    <sheet name="West Europe" sheetId="9" r:id="rId13"/>
    <sheet name="North America" sheetId="15" r:id="rId14"/>
    <sheet name="Central America" sheetId="14" r:id="rId15"/>
    <sheet name="South America" sheetId="13" r:id="rId16"/>
    <sheet name="Australia&amp;New Zealand" sheetId="16" r:id="rId17"/>
  </sheets>
  <externalReferences>
    <externalReference r:id="rId18"/>
  </externalReferences>
  <definedNames>
    <definedName name="_xlnm.Print_Area" localSheetId="6">AEC!$A$1:$U$53</definedName>
    <definedName name="_xlnm.Print_Area" localSheetId="4">ASIA!$A$1:$F$18</definedName>
    <definedName name="_xlnm.Print_Area" localSheetId="0">'International Tourist'!$A$1:$AF$39</definedName>
    <definedName name="_xlnm.Print_Area" localSheetId="3">'International Tourist M.'!$B$1:$AF$190</definedName>
    <definedName name="_xlnm.Print_Area" localSheetId="1">'TOP 15'!$B$38:$I$73</definedName>
    <definedName name="_xlnm.Print_Area" localSheetId="2">'Top 20 '!$B$1:$I$33</definedName>
    <definedName name="_xlnm.Print_Area" localSheetId="11">'Total Europe'!$A$1:$E$57</definedName>
    <definedName name="_xlnm.Print_Titles" localSheetId="6">AEC!$1:$3</definedName>
    <definedName name="_xlnm.Print_Titles" localSheetId="3">'International Tourist M.'!$B:$B</definedName>
  </definedNames>
  <calcPr calcId="145621"/>
  <fileRecoveryPr autoRecover="0"/>
</workbook>
</file>

<file path=xl/calcChain.xml><?xml version="1.0" encoding="utf-8"?>
<calcChain xmlns="http://schemas.openxmlformats.org/spreadsheetml/2006/main">
  <c r="A3" i="16" l="1"/>
  <c r="A2" i="16"/>
  <c r="A3" i="13"/>
  <c r="A2" i="13"/>
  <c r="A3" i="14"/>
  <c r="A2" i="14"/>
  <c r="A3" i="15"/>
  <c r="A2" i="15"/>
  <c r="A3" i="9"/>
  <c r="A2" i="9"/>
  <c r="I51" i="30"/>
  <c r="H51" i="30"/>
  <c r="I50" i="30"/>
  <c r="H50" i="30"/>
  <c r="I46" i="30"/>
  <c r="H46" i="30"/>
  <c r="I40" i="30"/>
  <c r="H40" i="30"/>
  <c r="I38" i="30"/>
  <c r="H38" i="30"/>
  <c r="I34" i="30"/>
  <c r="H34" i="30"/>
  <c r="I28" i="30"/>
  <c r="H28" i="30"/>
  <c r="I25" i="30"/>
  <c r="H25" i="30"/>
  <c r="I21" i="30"/>
  <c r="H21" i="30"/>
  <c r="I15" i="30"/>
  <c r="H15" i="30"/>
  <c r="I13" i="30"/>
  <c r="H13" i="30"/>
  <c r="I9" i="30"/>
  <c r="H9" i="30"/>
  <c r="A3" i="10"/>
  <c r="A2" i="10"/>
  <c r="A3" i="11"/>
  <c r="A2" i="11"/>
  <c r="A3" i="8"/>
  <c r="A2" i="8"/>
  <c r="A3" i="6"/>
  <c r="A2" i="6"/>
  <c r="A3" i="39"/>
  <c r="A2" i="39"/>
  <c r="A3" i="7"/>
  <c r="A2" i="7"/>
  <c r="A3" i="12"/>
  <c r="A2" i="12"/>
  <c r="N35" i="11"/>
  <c r="M35" i="11"/>
  <c r="L35" i="11"/>
  <c r="D52" i="39"/>
  <c r="C52" i="39"/>
  <c r="B52" i="39"/>
  <c r="I17" i="13"/>
  <c r="H17" i="13"/>
  <c r="G17" i="13"/>
  <c r="S35" i="11"/>
  <c r="R35" i="11"/>
  <c r="Q35" i="11"/>
  <c r="N111" i="12"/>
  <c r="M111" i="12"/>
  <c r="L111" i="12"/>
  <c r="N17" i="7"/>
  <c r="M17" i="7"/>
  <c r="L17" i="7"/>
  <c r="N34" i="11"/>
  <c r="M34" i="11"/>
  <c r="L34" i="11"/>
  <c r="D51" i="39"/>
  <c r="C51" i="39"/>
  <c r="I16" i="13"/>
  <c r="H16" i="13"/>
  <c r="G16" i="13"/>
  <c r="S34" i="11"/>
  <c r="R34" i="11"/>
  <c r="Q34" i="11"/>
  <c r="N110" i="12"/>
  <c r="M110" i="12"/>
  <c r="L110" i="12"/>
  <c r="N16" i="7"/>
  <c r="M16" i="7"/>
  <c r="L16" i="7"/>
  <c r="N33" i="11"/>
  <c r="M33" i="11"/>
  <c r="L33" i="11"/>
  <c r="D50" i="39"/>
  <c r="C50" i="39"/>
  <c r="B50" i="39"/>
  <c r="I15" i="13"/>
  <c r="H15" i="13"/>
  <c r="G15" i="13"/>
  <c r="S33" i="11"/>
  <c r="R33" i="11"/>
  <c r="Q33" i="11"/>
  <c r="N109" i="12"/>
  <c r="M109" i="12"/>
  <c r="L109" i="12"/>
  <c r="N15" i="7"/>
  <c r="M15" i="7"/>
  <c r="L15" i="7"/>
  <c r="N32" i="11"/>
  <c r="M32" i="11"/>
  <c r="L32" i="11"/>
  <c r="D49" i="39"/>
  <c r="C49" i="39"/>
  <c r="I14" i="13"/>
  <c r="H14" i="13"/>
  <c r="G14" i="13"/>
  <c r="S32" i="11"/>
  <c r="R32" i="11"/>
  <c r="Q32" i="11"/>
  <c r="N108" i="12"/>
  <c r="M108" i="12"/>
  <c r="L108" i="12"/>
  <c r="N14" i="7"/>
  <c r="M14" i="7"/>
  <c r="L14" i="7"/>
  <c r="N31" i="11"/>
  <c r="M31" i="11"/>
  <c r="L31" i="11"/>
  <c r="D48" i="39"/>
  <c r="C48" i="39"/>
  <c r="B48" i="39"/>
  <c r="I13" i="13"/>
  <c r="H13" i="13"/>
  <c r="G13" i="13"/>
  <c r="S31" i="11"/>
  <c r="R31" i="11"/>
  <c r="Q31" i="11"/>
  <c r="N107" i="12"/>
  <c r="M107" i="12"/>
  <c r="L107" i="12"/>
  <c r="N13" i="7"/>
  <c r="M13" i="7"/>
  <c r="L13" i="7"/>
  <c r="N30" i="11"/>
  <c r="M30" i="11"/>
  <c r="L30" i="11"/>
  <c r="D47" i="39"/>
  <c r="C47" i="39"/>
  <c r="I12" i="13"/>
  <c r="H12" i="13"/>
  <c r="G12" i="13"/>
  <c r="S30" i="11"/>
  <c r="R30" i="11"/>
  <c r="Q30" i="11"/>
  <c r="N106" i="12"/>
  <c r="M106" i="12"/>
  <c r="L106" i="12"/>
  <c r="N12" i="7"/>
  <c r="M12" i="7"/>
  <c r="L12" i="7"/>
  <c r="N29" i="11"/>
  <c r="M29" i="11"/>
  <c r="L29" i="11"/>
  <c r="D46" i="39"/>
  <c r="C46" i="39"/>
  <c r="B46" i="39"/>
  <c r="I11" i="13"/>
  <c r="H11" i="13"/>
  <c r="G11" i="13"/>
  <c r="S29" i="11"/>
  <c r="R29" i="11"/>
  <c r="Q29" i="11"/>
  <c r="N105" i="12"/>
  <c r="M105" i="12"/>
  <c r="L105" i="12"/>
  <c r="N11" i="7"/>
  <c r="M11" i="7"/>
  <c r="L11" i="7"/>
  <c r="N28" i="11"/>
  <c r="M28" i="11"/>
  <c r="L28" i="11"/>
  <c r="D45" i="39"/>
  <c r="C45" i="39"/>
  <c r="I10" i="13"/>
  <c r="H10" i="13"/>
  <c r="G10" i="13"/>
  <c r="S28" i="11"/>
  <c r="R28" i="11"/>
  <c r="Q28" i="11"/>
  <c r="N104" i="12"/>
  <c r="M104" i="12"/>
  <c r="L104" i="12"/>
  <c r="N10" i="7"/>
  <c r="M10" i="7"/>
  <c r="L10" i="7"/>
  <c r="N27" i="11"/>
  <c r="M27" i="11"/>
  <c r="L27" i="11"/>
  <c r="D44" i="39"/>
  <c r="C44" i="39"/>
  <c r="B44" i="39"/>
  <c r="I9" i="13"/>
  <c r="H9" i="13"/>
  <c r="G9" i="13"/>
  <c r="S27" i="11"/>
  <c r="R27" i="11"/>
  <c r="Q27" i="11"/>
  <c r="N103" i="12"/>
  <c r="M103" i="12"/>
  <c r="L103" i="12"/>
  <c r="N9" i="7"/>
  <c r="M9" i="7"/>
  <c r="L9" i="7"/>
  <c r="N26" i="11"/>
  <c r="M26" i="11"/>
  <c r="L26" i="11"/>
  <c r="D43" i="39"/>
  <c r="C43" i="39"/>
  <c r="I8" i="13"/>
  <c r="H8" i="13"/>
  <c r="G8" i="13"/>
  <c r="S26" i="11"/>
  <c r="R26" i="11"/>
  <c r="Q26" i="11"/>
  <c r="N102" i="12"/>
  <c r="M102" i="12"/>
  <c r="L102" i="12"/>
  <c r="N8" i="7"/>
  <c r="M8" i="7"/>
  <c r="L8" i="7"/>
  <c r="N25" i="11"/>
  <c r="M25" i="11"/>
  <c r="L25" i="11"/>
  <c r="D42" i="39"/>
  <c r="C42" i="39"/>
  <c r="B42" i="39"/>
  <c r="I7" i="13"/>
  <c r="H7" i="13"/>
  <c r="G7" i="13"/>
  <c r="S25" i="11"/>
  <c r="R25" i="11"/>
  <c r="Q25" i="11"/>
  <c r="N101" i="12"/>
  <c r="M101" i="12"/>
  <c r="L101" i="12"/>
  <c r="N7" i="7"/>
  <c r="M7" i="7"/>
  <c r="L7" i="7"/>
  <c r="N24" i="11"/>
  <c r="M24" i="11"/>
  <c r="L24" i="11"/>
  <c r="D41" i="39"/>
  <c r="C41" i="39"/>
  <c r="I6" i="13"/>
  <c r="H6" i="13"/>
  <c r="G6" i="13"/>
  <c r="S24" i="11"/>
  <c r="R24" i="11"/>
  <c r="Q24" i="11"/>
  <c r="N100" i="12"/>
  <c r="M100" i="12"/>
  <c r="L100" i="12"/>
  <c r="N6" i="7"/>
  <c r="M6" i="7"/>
  <c r="L6" i="7"/>
  <c r="I17" i="11"/>
  <c r="H17" i="11"/>
  <c r="G17" i="11"/>
  <c r="D35" i="6"/>
  <c r="C35" i="6"/>
  <c r="B35" i="6"/>
  <c r="I35" i="12"/>
  <c r="H35" i="12"/>
  <c r="G35" i="12"/>
  <c r="D55" i="7"/>
  <c r="C55" i="7"/>
  <c r="B55" i="7"/>
  <c r="I35" i="9"/>
  <c r="H35" i="9"/>
  <c r="G35" i="9"/>
  <c r="N17" i="8"/>
  <c r="M17" i="8"/>
  <c r="L17" i="8"/>
  <c r="I71" i="12"/>
  <c r="H71" i="12"/>
  <c r="G71" i="12"/>
  <c r="D53" i="11"/>
  <c r="C53" i="11"/>
  <c r="B53" i="11"/>
  <c r="D17" i="6"/>
  <c r="C17" i="6"/>
  <c r="B17" i="6"/>
  <c r="D53" i="10"/>
  <c r="C53" i="10"/>
  <c r="B53" i="10"/>
  <c r="I16" i="11"/>
  <c r="H16" i="11"/>
  <c r="G16" i="11"/>
  <c r="D34" i="6"/>
  <c r="C34" i="6"/>
  <c r="B34" i="6"/>
  <c r="I34" i="12"/>
  <c r="H34" i="12"/>
  <c r="G34" i="12"/>
  <c r="D54" i="7"/>
  <c r="C54" i="7"/>
  <c r="B54" i="7"/>
  <c r="I34" i="9"/>
  <c r="H34" i="9"/>
  <c r="G34" i="9"/>
  <c r="N16" i="8"/>
  <c r="M16" i="8"/>
  <c r="L16" i="8"/>
  <c r="I70" i="12"/>
  <c r="H70" i="12"/>
  <c r="G70" i="12"/>
  <c r="D52" i="11"/>
  <c r="C52" i="11"/>
  <c r="B52" i="11"/>
  <c r="D16" i="6"/>
  <c r="C16" i="6"/>
  <c r="B16" i="6"/>
  <c r="D52" i="10"/>
  <c r="C52" i="10"/>
  <c r="B52" i="10"/>
  <c r="I15" i="11"/>
  <c r="H15" i="11"/>
  <c r="G15" i="11"/>
  <c r="D33" i="6"/>
  <c r="C33" i="6"/>
  <c r="B33" i="6"/>
  <c r="I33" i="12"/>
  <c r="H33" i="12"/>
  <c r="G33" i="12"/>
  <c r="D53" i="7"/>
  <c r="C53" i="7"/>
  <c r="B53" i="7"/>
  <c r="I33" i="9"/>
  <c r="H33" i="9"/>
  <c r="G33" i="9"/>
  <c r="N15" i="8"/>
  <c r="M15" i="8"/>
  <c r="L15" i="8"/>
  <c r="I69" i="12"/>
  <c r="H69" i="12"/>
  <c r="G69" i="12"/>
  <c r="D51" i="11"/>
  <c r="C51" i="11"/>
  <c r="B51" i="11"/>
  <c r="D15" i="6"/>
  <c r="C15" i="6"/>
  <c r="B15" i="6"/>
  <c r="D51" i="10"/>
  <c r="C51" i="10"/>
  <c r="B51" i="10"/>
  <c r="I14" i="11"/>
  <c r="H14" i="11"/>
  <c r="G14" i="11"/>
  <c r="D32" i="6"/>
  <c r="C32" i="6"/>
  <c r="B32" i="6"/>
  <c r="I32" i="12"/>
  <c r="H32" i="12"/>
  <c r="G32" i="12"/>
  <c r="D52" i="7"/>
  <c r="C52" i="7"/>
  <c r="B52" i="7"/>
  <c r="I32" i="9"/>
  <c r="H32" i="9"/>
  <c r="G32" i="9"/>
  <c r="N14" i="8"/>
  <c r="M14" i="8"/>
  <c r="L14" i="8"/>
  <c r="I68" i="12"/>
  <c r="H68" i="12"/>
  <c r="G68" i="12"/>
  <c r="D50" i="11"/>
  <c r="C50" i="11"/>
  <c r="B50" i="11"/>
  <c r="D14" i="6"/>
  <c r="C14" i="6"/>
  <c r="B14" i="6"/>
  <c r="D50" i="10"/>
  <c r="C50" i="10"/>
  <c r="B50" i="10"/>
  <c r="I13" i="11"/>
  <c r="H13" i="11"/>
  <c r="G13" i="11"/>
  <c r="D31" i="6"/>
  <c r="C31" i="6"/>
  <c r="B31" i="6"/>
  <c r="I31" i="12"/>
  <c r="H31" i="12"/>
  <c r="G31" i="12"/>
  <c r="D51" i="7"/>
  <c r="C51" i="7"/>
  <c r="B51" i="7"/>
  <c r="I31" i="9"/>
  <c r="H31" i="9"/>
  <c r="G31" i="9"/>
  <c r="N13" i="8"/>
  <c r="M13" i="8"/>
  <c r="L13" i="8"/>
  <c r="I67" i="12"/>
  <c r="H67" i="12"/>
  <c r="G67" i="12"/>
  <c r="D49" i="11"/>
  <c r="C49" i="11"/>
  <c r="B49" i="11"/>
  <c r="D13" i="6"/>
  <c r="C13" i="6"/>
  <c r="B13" i="6"/>
  <c r="D49" i="10"/>
  <c r="C49" i="10"/>
  <c r="B49" i="10"/>
  <c r="I12" i="11"/>
  <c r="H12" i="11"/>
  <c r="G12" i="11"/>
  <c r="D30" i="6"/>
  <c r="C30" i="6"/>
  <c r="B30" i="6"/>
  <c r="I30" i="12"/>
  <c r="H30" i="12"/>
  <c r="G30" i="12"/>
  <c r="D50" i="7"/>
  <c r="C50" i="7"/>
  <c r="B50" i="7"/>
  <c r="I30" i="9"/>
  <c r="H30" i="9"/>
  <c r="G30" i="9"/>
  <c r="N12" i="8"/>
  <c r="M12" i="8"/>
  <c r="L12" i="8"/>
  <c r="I66" i="12"/>
  <c r="H66" i="12"/>
  <c r="G66" i="12"/>
  <c r="D48" i="11"/>
  <c r="C48" i="11"/>
  <c r="B48" i="11"/>
  <c r="D12" i="6"/>
  <c r="C12" i="6"/>
  <c r="B12" i="6"/>
  <c r="D48" i="10"/>
  <c r="C48" i="10"/>
  <c r="B48" i="10"/>
  <c r="I11" i="11"/>
  <c r="H11" i="11"/>
  <c r="G11" i="11"/>
  <c r="D29" i="6"/>
  <c r="C29" i="6"/>
  <c r="B29" i="6"/>
  <c r="I29" i="12"/>
  <c r="H29" i="12"/>
  <c r="G29" i="12"/>
  <c r="D49" i="7"/>
  <c r="C49" i="7"/>
  <c r="B49" i="7"/>
  <c r="I29" i="9"/>
  <c r="H29" i="9"/>
  <c r="G29" i="9"/>
  <c r="N11" i="8"/>
  <c r="M11" i="8"/>
  <c r="L11" i="8"/>
  <c r="I65" i="12"/>
  <c r="H65" i="12"/>
  <c r="G65" i="12"/>
  <c r="D47" i="11"/>
  <c r="C47" i="11"/>
  <c r="B47" i="11"/>
  <c r="D11" i="6"/>
  <c r="C11" i="6"/>
  <c r="B11" i="6"/>
  <c r="D47" i="10"/>
  <c r="C47" i="10"/>
  <c r="B47" i="10"/>
  <c r="I10" i="11"/>
  <c r="H10" i="11"/>
  <c r="G10" i="11"/>
  <c r="D28" i="6"/>
  <c r="C28" i="6"/>
  <c r="B28" i="6"/>
  <c r="I28" i="12"/>
  <c r="H28" i="12"/>
  <c r="G28" i="12"/>
  <c r="D48" i="7"/>
  <c r="C48" i="7"/>
  <c r="B48" i="7"/>
  <c r="I28" i="9"/>
  <c r="H28" i="9"/>
  <c r="G28" i="9"/>
  <c r="N10" i="8"/>
  <c r="M10" i="8"/>
  <c r="L10" i="8"/>
  <c r="I64" i="12"/>
  <c r="H64" i="12"/>
  <c r="G64" i="12"/>
  <c r="D46" i="11"/>
  <c r="C46" i="11"/>
  <c r="B46" i="11"/>
  <c r="D10" i="6"/>
  <c r="C10" i="6"/>
  <c r="B10" i="6"/>
  <c r="D46" i="10"/>
  <c r="C46" i="10"/>
  <c r="B46" i="10"/>
  <c r="I9" i="11"/>
  <c r="H9" i="11"/>
  <c r="G9" i="11"/>
  <c r="D27" i="6"/>
  <c r="C27" i="6"/>
  <c r="B27" i="6"/>
  <c r="I27" i="12"/>
  <c r="H27" i="12"/>
  <c r="G27" i="12"/>
  <c r="D47" i="7"/>
  <c r="C47" i="7"/>
  <c r="B47" i="7"/>
  <c r="I27" i="9"/>
  <c r="H27" i="9"/>
  <c r="G27" i="9"/>
  <c r="N9" i="8"/>
  <c r="M9" i="8"/>
  <c r="L9" i="8"/>
  <c r="I63" i="12"/>
  <c r="H63" i="12"/>
  <c r="G63" i="12"/>
  <c r="D45" i="11"/>
  <c r="C45" i="11"/>
  <c r="B45" i="11"/>
  <c r="D9" i="6"/>
  <c r="C9" i="6"/>
  <c r="B9" i="6"/>
  <c r="D45" i="10"/>
  <c r="C45" i="10"/>
  <c r="B45" i="10"/>
  <c r="I8" i="11"/>
  <c r="H8" i="11"/>
  <c r="G8" i="11"/>
  <c r="D26" i="6"/>
  <c r="C26" i="6"/>
  <c r="B26" i="6"/>
  <c r="I26" i="12"/>
  <c r="H26" i="12"/>
  <c r="G26" i="12"/>
  <c r="D46" i="7"/>
  <c r="C46" i="7"/>
  <c r="B46" i="7"/>
  <c r="I26" i="9"/>
  <c r="H26" i="9"/>
  <c r="G26" i="9"/>
  <c r="N8" i="8"/>
  <c r="M8" i="8"/>
  <c r="L8" i="8"/>
  <c r="I62" i="12"/>
  <c r="H62" i="12"/>
  <c r="G62" i="12"/>
  <c r="D44" i="11"/>
  <c r="C44" i="11"/>
  <c r="B44" i="11"/>
  <c r="D8" i="6"/>
  <c r="C8" i="6"/>
  <c r="B8" i="6"/>
  <c r="D44" i="10"/>
  <c r="C44" i="10"/>
  <c r="B44" i="10"/>
  <c r="I7" i="11"/>
  <c r="H7" i="11"/>
  <c r="G7" i="11"/>
  <c r="D25" i="6"/>
  <c r="C25" i="6"/>
  <c r="B25" i="6"/>
  <c r="I25" i="12"/>
  <c r="H25" i="12"/>
  <c r="G25" i="12"/>
  <c r="D45" i="7"/>
  <c r="C45" i="7"/>
  <c r="B45" i="7"/>
  <c r="I25" i="9"/>
  <c r="H25" i="9"/>
  <c r="G25" i="9"/>
  <c r="N7" i="8"/>
  <c r="M7" i="8"/>
  <c r="L7" i="8"/>
  <c r="I61" i="12"/>
  <c r="H61" i="12"/>
  <c r="G61" i="12"/>
  <c r="D43" i="11"/>
  <c r="C43" i="11"/>
  <c r="B43" i="11"/>
  <c r="D7" i="6"/>
  <c r="C7" i="6"/>
  <c r="B7" i="6"/>
  <c r="D43" i="10"/>
  <c r="C43" i="10"/>
  <c r="B43" i="10"/>
  <c r="I6" i="11"/>
  <c r="H6" i="11"/>
  <c r="D24" i="6"/>
  <c r="C24" i="6"/>
  <c r="B24" i="6"/>
  <c r="H24" i="12"/>
  <c r="G24" i="12"/>
  <c r="D44" i="7"/>
  <c r="B44" i="7"/>
  <c r="I24" i="9"/>
  <c r="H24" i="9"/>
  <c r="N6" i="8"/>
  <c r="M6" i="8"/>
  <c r="L6" i="8"/>
  <c r="G60" i="12"/>
  <c r="D42" i="11"/>
  <c r="B42" i="11"/>
  <c r="D6" i="6"/>
  <c r="C6" i="6"/>
  <c r="D42" i="10"/>
  <c r="C42" i="10"/>
  <c r="B42" i="10"/>
  <c r="S35" i="39"/>
  <c r="D35" i="8"/>
  <c r="C35" i="8"/>
  <c r="B35" i="8"/>
  <c r="N35" i="7"/>
  <c r="M35" i="7"/>
  <c r="L35" i="7"/>
  <c r="D17" i="10"/>
  <c r="C17" i="10"/>
  <c r="B17" i="10"/>
  <c r="D35" i="10"/>
  <c r="C35" i="10"/>
  <c r="B35" i="10"/>
  <c r="I55" i="7"/>
  <c r="H55" i="7"/>
  <c r="G55" i="7"/>
  <c r="D35" i="11"/>
  <c r="C35" i="11"/>
  <c r="B35" i="11"/>
  <c r="S17" i="10"/>
  <c r="R17" i="10"/>
  <c r="Q17" i="10"/>
  <c r="N35" i="39"/>
  <c r="M35" i="39"/>
  <c r="I17" i="14"/>
  <c r="H17" i="14"/>
  <c r="G17" i="14"/>
  <c r="R34" i="39"/>
  <c r="Q34" i="39"/>
  <c r="D34" i="8"/>
  <c r="C34" i="8"/>
  <c r="B34" i="8"/>
  <c r="N34" i="7"/>
  <c r="M34" i="7"/>
  <c r="L34" i="7"/>
  <c r="D16" i="10"/>
  <c r="C16" i="10"/>
  <c r="B16" i="10"/>
  <c r="D34" i="10"/>
  <c r="C34" i="10"/>
  <c r="B34" i="10"/>
  <c r="I54" i="7"/>
  <c r="H54" i="7"/>
  <c r="G54" i="7"/>
  <c r="D34" i="11"/>
  <c r="C34" i="11"/>
  <c r="B34" i="11"/>
  <c r="S16" i="10"/>
  <c r="R16" i="10"/>
  <c r="Q16" i="10"/>
  <c r="M34" i="39"/>
  <c r="L34" i="39"/>
  <c r="I16" i="14"/>
  <c r="H16" i="14"/>
  <c r="G16" i="14"/>
  <c r="S33" i="39"/>
  <c r="D33" i="8"/>
  <c r="C33" i="8"/>
  <c r="B33" i="8"/>
  <c r="N33" i="7"/>
  <c r="M33" i="7"/>
  <c r="L33" i="7"/>
  <c r="D15" i="10"/>
  <c r="C15" i="10"/>
  <c r="B15" i="10"/>
  <c r="D33" i="10"/>
  <c r="C33" i="10"/>
  <c r="B33" i="10"/>
  <c r="I53" i="7"/>
  <c r="H53" i="7"/>
  <c r="G53" i="7"/>
  <c r="D33" i="11"/>
  <c r="C33" i="11"/>
  <c r="B33" i="11"/>
  <c r="S15" i="10"/>
  <c r="R15" i="10"/>
  <c r="Q15" i="10"/>
  <c r="N33" i="39"/>
  <c r="M33" i="39"/>
  <c r="I15" i="14"/>
  <c r="H15" i="14"/>
  <c r="G15" i="14"/>
  <c r="Q32" i="39"/>
  <c r="D32" i="8"/>
  <c r="C32" i="8"/>
  <c r="B32" i="8"/>
  <c r="N32" i="7"/>
  <c r="M32" i="7"/>
  <c r="L32" i="7"/>
  <c r="D14" i="10"/>
  <c r="C14" i="10"/>
  <c r="B14" i="10"/>
  <c r="D32" i="10"/>
  <c r="C32" i="10"/>
  <c r="B32" i="10"/>
  <c r="I52" i="7"/>
  <c r="H52" i="7"/>
  <c r="G52" i="7"/>
  <c r="D32" i="11"/>
  <c r="C32" i="11"/>
  <c r="B32" i="11"/>
  <c r="S14" i="10"/>
  <c r="R14" i="10"/>
  <c r="Q14" i="10"/>
  <c r="M32" i="39"/>
  <c r="I14" i="14"/>
  <c r="H14" i="14"/>
  <c r="G14" i="14"/>
  <c r="D31" i="8"/>
  <c r="C31" i="8"/>
  <c r="B31" i="8"/>
  <c r="N31" i="7"/>
  <c r="M31" i="7"/>
  <c r="L31" i="7"/>
  <c r="D13" i="10"/>
  <c r="C13" i="10"/>
  <c r="B13" i="10"/>
  <c r="D31" i="10"/>
  <c r="C31" i="10"/>
  <c r="B31" i="10"/>
  <c r="I51" i="7"/>
  <c r="H51" i="7"/>
  <c r="G51" i="7"/>
  <c r="D31" i="11"/>
  <c r="C31" i="11"/>
  <c r="B31" i="11"/>
  <c r="S13" i="10"/>
  <c r="R13" i="10"/>
  <c r="Q13" i="10"/>
  <c r="M31" i="39"/>
  <c r="I13" i="14"/>
  <c r="H13" i="14"/>
  <c r="G13" i="14"/>
  <c r="D30" i="8"/>
  <c r="C30" i="8"/>
  <c r="B30" i="8"/>
  <c r="N30" i="7"/>
  <c r="M30" i="7"/>
  <c r="L30" i="7"/>
  <c r="D12" i="10"/>
  <c r="C12" i="10"/>
  <c r="B12" i="10"/>
  <c r="D30" i="10"/>
  <c r="C30" i="10"/>
  <c r="B30" i="10"/>
  <c r="I50" i="7"/>
  <c r="H50" i="7"/>
  <c r="G50" i="7"/>
  <c r="D30" i="11"/>
  <c r="C30" i="11"/>
  <c r="B30" i="11"/>
  <c r="S12" i="10"/>
  <c r="R12" i="10"/>
  <c r="Q12" i="10"/>
  <c r="M30" i="39"/>
  <c r="I12" i="14"/>
  <c r="H12" i="14"/>
  <c r="G12" i="14"/>
  <c r="D29" i="8"/>
  <c r="C29" i="8"/>
  <c r="B29" i="8"/>
  <c r="N29" i="7"/>
  <c r="M29" i="7"/>
  <c r="L29" i="7"/>
  <c r="D11" i="10"/>
  <c r="C11" i="10"/>
  <c r="B11" i="10"/>
  <c r="D29" i="10"/>
  <c r="C29" i="10"/>
  <c r="B29" i="10"/>
  <c r="I49" i="7"/>
  <c r="H49" i="7"/>
  <c r="G49" i="7"/>
  <c r="D29" i="11"/>
  <c r="C29" i="11"/>
  <c r="B29" i="11"/>
  <c r="S11" i="10"/>
  <c r="R11" i="10"/>
  <c r="Q11" i="10"/>
  <c r="M29" i="39"/>
  <c r="I11" i="14"/>
  <c r="H11" i="14"/>
  <c r="G11" i="14"/>
  <c r="D28" i="8"/>
  <c r="C28" i="8"/>
  <c r="B28" i="8"/>
  <c r="N28" i="7"/>
  <c r="M28" i="7"/>
  <c r="L28" i="7"/>
  <c r="D10" i="10"/>
  <c r="C10" i="10"/>
  <c r="B10" i="10"/>
  <c r="D28" i="10"/>
  <c r="C28" i="10"/>
  <c r="B28" i="10"/>
  <c r="I48" i="7"/>
  <c r="H48" i="7"/>
  <c r="G48" i="7"/>
  <c r="D28" i="11"/>
  <c r="C28" i="11"/>
  <c r="B28" i="11"/>
  <c r="S10" i="10"/>
  <c r="R10" i="10"/>
  <c r="Q10" i="10"/>
  <c r="M28" i="39"/>
  <c r="I10" i="14"/>
  <c r="H10" i="14"/>
  <c r="G10" i="14"/>
  <c r="D27" i="8"/>
  <c r="C27" i="8"/>
  <c r="B27" i="8"/>
  <c r="N27" i="7"/>
  <c r="M27" i="7"/>
  <c r="L27" i="7"/>
  <c r="D9" i="10"/>
  <c r="C9" i="10"/>
  <c r="B9" i="10"/>
  <c r="D27" i="10"/>
  <c r="C27" i="10"/>
  <c r="B27" i="10"/>
  <c r="I47" i="7"/>
  <c r="H47" i="7"/>
  <c r="G47" i="7"/>
  <c r="D27" i="11"/>
  <c r="C27" i="11"/>
  <c r="B27" i="11"/>
  <c r="S9" i="10"/>
  <c r="R9" i="10"/>
  <c r="Q9" i="10"/>
  <c r="M27" i="39"/>
  <c r="I9" i="14"/>
  <c r="H9" i="14"/>
  <c r="G9" i="14"/>
  <c r="D26" i="8"/>
  <c r="C26" i="8"/>
  <c r="B26" i="8"/>
  <c r="N26" i="7"/>
  <c r="M26" i="7"/>
  <c r="L26" i="7"/>
  <c r="D8" i="10"/>
  <c r="C8" i="10"/>
  <c r="B8" i="10"/>
  <c r="D26" i="10"/>
  <c r="C26" i="10"/>
  <c r="B26" i="10"/>
  <c r="I46" i="7"/>
  <c r="H46" i="7"/>
  <c r="G46" i="7"/>
  <c r="D26" i="11"/>
  <c r="C26" i="11"/>
  <c r="B26" i="11"/>
  <c r="S8" i="10"/>
  <c r="R8" i="10"/>
  <c r="Q8" i="10"/>
  <c r="M26" i="39"/>
  <c r="I8" i="14"/>
  <c r="H8" i="14"/>
  <c r="G8" i="14"/>
  <c r="D25" i="8"/>
  <c r="C25" i="8"/>
  <c r="B25" i="8"/>
  <c r="N25" i="7"/>
  <c r="M25" i="7"/>
  <c r="L25" i="7"/>
  <c r="D7" i="10"/>
  <c r="C7" i="10"/>
  <c r="B7" i="10"/>
  <c r="D25" i="10"/>
  <c r="C25" i="10"/>
  <c r="B25" i="10"/>
  <c r="I45" i="7"/>
  <c r="H45" i="7"/>
  <c r="G45" i="7"/>
  <c r="D25" i="11"/>
  <c r="C25" i="11"/>
  <c r="B25" i="11"/>
  <c r="S7" i="10"/>
  <c r="R7" i="10"/>
  <c r="Q7" i="10"/>
  <c r="M25" i="39"/>
  <c r="I7" i="14"/>
  <c r="H7" i="14"/>
  <c r="G7" i="14"/>
  <c r="D24" i="8"/>
  <c r="C24" i="8"/>
  <c r="M24" i="7"/>
  <c r="L24" i="7"/>
  <c r="B6" i="10"/>
  <c r="D24" i="10"/>
  <c r="I44" i="7"/>
  <c r="H44" i="7"/>
  <c r="C24" i="11"/>
  <c r="B24" i="11"/>
  <c r="Q6" i="10"/>
  <c r="I6" i="14"/>
  <c r="H6" i="14"/>
  <c r="S53" i="12"/>
  <c r="R53" i="12"/>
  <c r="Q53" i="12"/>
  <c r="N55" i="7"/>
  <c r="M55" i="7"/>
  <c r="L55" i="7"/>
  <c r="S17" i="8"/>
  <c r="R17" i="8"/>
  <c r="Q17" i="8"/>
  <c r="N35" i="6"/>
  <c r="M35" i="6"/>
  <c r="L35" i="6"/>
  <c r="I17" i="16"/>
  <c r="H17" i="16"/>
  <c r="G17" i="16"/>
  <c r="S71" i="12"/>
  <c r="R71" i="12"/>
  <c r="Q71" i="12"/>
  <c r="I17" i="6"/>
  <c r="H17" i="6"/>
  <c r="G17" i="6"/>
  <c r="D133" i="12"/>
  <c r="C133" i="12"/>
  <c r="B133" i="12"/>
  <c r="D53" i="9"/>
  <c r="C53" i="9"/>
  <c r="B53" i="9"/>
  <c r="S52" i="12"/>
  <c r="R52" i="12"/>
  <c r="Q52" i="12"/>
  <c r="N54" i="7"/>
  <c r="M54" i="7"/>
  <c r="L54" i="7"/>
  <c r="S16" i="8"/>
  <c r="R16" i="8"/>
  <c r="Q16" i="8"/>
  <c r="N34" i="6"/>
  <c r="M34" i="6"/>
  <c r="L34" i="6"/>
  <c r="I16" i="16"/>
  <c r="H16" i="16"/>
  <c r="G16" i="16"/>
  <c r="S70" i="12"/>
  <c r="R70" i="12"/>
  <c r="Q70" i="12"/>
  <c r="I16" i="6"/>
  <c r="H16" i="6"/>
  <c r="G16" i="6"/>
  <c r="D132" i="12"/>
  <c r="C132" i="12"/>
  <c r="B132" i="12"/>
  <c r="D52" i="9"/>
  <c r="C52" i="9"/>
  <c r="B52" i="9"/>
  <c r="S51" i="12"/>
  <c r="R51" i="12"/>
  <c r="Q51" i="12"/>
  <c r="N53" i="7"/>
  <c r="M53" i="7"/>
  <c r="L53" i="7"/>
  <c r="S15" i="8"/>
  <c r="R15" i="8"/>
  <c r="Q15" i="8"/>
  <c r="N33" i="6"/>
  <c r="M33" i="6"/>
  <c r="L33" i="6"/>
  <c r="I15" i="16"/>
  <c r="H15" i="16"/>
  <c r="G15" i="16"/>
  <c r="S69" i="12"/>
  <c r="R69" i="12"/>
  <c r="Q69" i="12"/>
  <c r="I15" i="6"/>
  <c r="H15" i="6"/>
  <c r="G15" i="6"/>
  <c r="D131" i="12"/>
  <c r="C131" i="12"/>
  <c r="B131" i="12"/>
  <c r="D51" i="9"/>
  <c r="C51" i="9"/>
  <c r="B51" i="9"/>
  <c r="S50" i="12"/>
  <c r="R50" i="12"/>
  <c r="Q50" i="12"/>
  <c r="N52" i="7"/>
  <c r="M52" i="7"/>
  <c r="L52" i="7"/>
  <c r="S14" i="8"/>
  <c r="R14" i="8"/>
  <c r="Q14" i="8"/>
  <c r="N32" i="6"/>
  <c r="M32" i="6"/>
  <c r="L32" i="6"/>
  <c r="I14" i="16"/>
  <c r="H14" i="16"/>
  <c r="G14" i="16"/>
  <c r="S68" i="12"/>
  <c r="R68" i="12"/>
  <c r="Q68" i="12"/>
  <c r="I14" i="6"/>
  <c r="H14" i="6"/>
  <c r="G14" i="6"/>
  <c r="D130" i="12"/>
  <c r="C130" i="12"/>
  <c r="B130" i="12"/>
  <c r="D50" i="9"/>
  <c r="C50" i="9"/>
  <c r="B50" i="9"/>
  <c r="S49" i="12"/>
  <c r="R49" i="12"/>
  <c r="Q49" i="12"/>
  <c r="N51" i="7"/>
  <c r="M51" i="7"/>
  <c r="L51" i="7"/>
  <c r="S13" i="8"/>
  <c r="R13" i="8"/>
  <c r="Q13" i="8"/>
  <c r="N31" i="6"/>
  <c r="M31" i="6"/>
  <c r="L31" i="6"/>
  <c r="I13" i="16"/>
  <c r="H13" i="16"/>
  <c r="G13" i="16"/>
  <c r="S67" i="12"/>
  <c r="R67" i="12"/>
  <c r="Q67" i="12"/>
  <c r="I13" i="6"/>
  <c r="H13" i="6"/>
  <c r="G13" i="6"/>
  <c r="D129" i="12"/>
  <c r="C129" i="12"/>
  <c r="B129" i="12"/>
  <c r="D49" i="9"/>
  <c r="C49" i="9"/>
  <c r="B49" i="9"/>
  <c r="S48" i="12"/>
  <c r="R48" i="12"/>
  <c r="Q48" i="12"/>
  <c r="N50" i="7"/>
  <c r="M50" i="7"/>
  <c r="L50" i="7"/>
  <c r="S12" i="8"/>
  <c r="R12" i="8"/>
  <c r="Q12" i="8"/>
  <c r="N30" i="6"/>
  <c r="M30" i="6"/>
  <c r="L30" i="6"/>
  <c r="I12" i="16"/>
  <c r="H12" i="16"/>
  <c r="G12" i="16"/>
  <c r="S66" i="12"/>
  <c r="R66" i="12"/>
  <c r="Q66" i="12"/>
  <c r="I12" i="6"/>
  <c r="H12" i="6"/>
  <c r="G12" i="6"/>
  <c r="D128" i="12"/>
  <c r="C128" i="12"/>
  <c r="B128" i="12"/>
  <c r="D48" i="9"/>
  <c r="C48" i="9"/>
  <c r="B48" i="9"/>
  <c r="S47" i="12"/>
  <c r="R47" i="12"/>
  <c r="Q47" i="12"/>
  <c r="N49" i="7"/>
  <c r="M49" i="7"/>
  <c r="L49" i="7"/>
  <c r="S11" i="8"/>
  <c r="R11" i="8"/>
  <c r="Q11" i="8"/>
  <c r="N29" i="6"/>
  <c r="M29" i="6"/>
  <c r="L29" i="6"/>
  <c r="I11" i="16"/>
  <c r="H11" i="16"/>
  <c r="G11" i="16"/>
  <c r="S65" i="12"/>
  <c r="R65" i="12"/>
  <c r="Q65" i="12"/>
  <c r="I11" i="6"/>
  <c r="H11" i="6"/>
  <c r="G11" i="6"/>
  <c r="D127" i="12"/>
  <c r="C127" i="12"/>
  <c r="B127" i="12"/>
  <c r="D47" i="9"/>
  <c r="C47" i="9"/>
  <c r="B47" i="9"/>
  <c r="S46" i="12"/>
  <c r="R46" i="12"/>
  <c r="Q46" i="12"/>
  <c r="N48" i="7"/>
  <c r="M48" i="7"/>
  <c r="L48" i="7"/>
  <c r="S10" i="8"/>
  <c r="R10" i="8"/>
  <c r="Q10" i="8"/>
  <c r="N28" i="6"/>
  <c r="M28" i="6"/>
  <c r="L28" i="6"/>
  <c r="I10" i="16"/>
  <c r="H10" i="16"/>
  <c r="G10" i="16"/>
  <c r="S64" i="12"/>
  <c r="R64" i="12"/>
  <c r="Q64" i="12"/>
  <c r="I10" i="6"/>
  <c r="H10" i="6"/>
  <c r="G10" i="6"/>
  <c r="D126" i="12"/>
  <c r="C126" i="12"/>
  <c r="B126" i="12"/>
  <c r="D46" i="9"/>
  <c r="C46" i="9"/>
  <c r="B46" i="9"/>
  <c r="S45" i="12"/>
  <c r="R45" i="12"/>
  <c r="Q45" i="12"/>
  <c r="N47" i="7"/>
  <c r="M47" i="7"/>
  <c r="L47" i="7"/>
  <c r="S9" i="8"/>
  <c r="R9" i="8"/>
  <c r="Q9" i="8"/>
  <c r="N27" i="6"/>
  <c r="M27" i="6"/>
  <c r="L27" i="6"/>
  <c r="I9" i="16"/>
  <c r="H9" i="16"/>
  <c r="G9" i="16"/>
  <c r="S63" i="12"/>
  <c r="R63" i="12"/>
  <c r="Q63" i="12"/>
  <c r="I9" i="6"/>
  <c r="H9" i="6"/>
  <c r="G9" i="6"/>
  <c r="D125" i="12"/>
  <c r="C125" i="12"/>
  <c r="B125" i="12"/>
  <c r="D45" i="9"/>
  <c r="C45" i="9"/>
  <c r="B45" i="9"/>
  <c r="S44" i="12"/>
  <c r="R44" i="12"/>
  <c r="Q44" i="12"/>
  <c r="N46" i="7"/>
  <c r="M46" i="7"/>
  <c r="L46" i="7"/>
  <c r="S8" i="8"/>
  <c r="R8" i="8"/>
  <c r="Q8" i="8"/>
  <c r="N26" i="6"/>
  <c r="M26" i="6"/>
  <c r="L26" i="6"/>
  <c r="I8" i="16"/>
  <c r="H8" i="16"/>
  <c r="G8" i="16"/>
  <c r="S62" i="12"/>
  <c r="R62" i="12"/>
  <c r="Q62" i="12"/>
  <c r="I8" i="6"/>
  <c r="H8" i="6"/>
  <c r="G8" i="6"/>
  <c r="D124" i="12"/>
  <c r="C124" i="12"/>
  <c r="B124" i="12"/>
  <c r="D44" i="9"/>
  <c r="C44" i="9"/>
  <c r="B44" i="9"/>
  <c r="S43" i="12"/>
  <c r="R43" i="12"/>
  <c r="Q43" i="12"/>
  <c r="N45" i="7"/>
  <c r="M45" i="7"/>
  <c r="L45" i="7"/>
  <c r="S7" i="8"/>
  <c r="R7" i="8"/>
  <c r="Q7" i="8"/>
  <c r="N25" i="6"/>
  <c r="M25" i="6"/>
  <c r="L25" i="6"/>
  <c r="I7" i="16"/>
  <c r="H7" i="16"/>
  <c r="G7" i="16"/>
  <c r="S61" i="12"/>
  <c r="R61" i="12"/>
  <c r="Q61" i="12"/>
  <c r="I7" i="6"/>
  <c r="H7" i="6"/>
  <c r="G7" i="6"/>
  <c r="D123" i="12"/>
  <c r="C123" i="12"/>
  <c r="B123" i="12"/>
  <c r="D43" i="9"/>
  <c r="C43" i="9"/>
  <c r="B43" i="9"/>
  <c r="S42" i="12"/>
  <c r="R42" i="12"/>
  <c r="Q42" i="12"/>
  <c r="N44" i="7"/>
  <c r="M44" i="7"/>
  <c r="L44" i="7"/>
  <c r="S6" i="8"/>
  <c r="R6" i="8"/>
  <c r="Q6" i="8"/>
  <c r="N24" i="6"/>
  <c r="M24" i="6"/>
  <c r="L24" i="6"/>
  <c r="I6" i="16"/>
  <c r="H6" i="16"/>
  <c r="G6" i="16"/>
  <c r="S60" i="12"/>
  <c r="R60" i="12"/>
  <c r="Q60" i="12"/>
  <c r="I6" i="6"/>
  <c r="H6" i="6"/>
  <c r="G6" i="6"/>
  <c r="D122" i="12"/>
  <c r="C122" i="12"/>
  <c r="B122" i="12"/>
  <c r="D42" i="9"/>
  <c r="C42" i="9"/>
  <c r="B42" i="9"/>
  <c r="D17" i="14"/>
  <c r="C17" i="14"/>
  <c r="B17" i="14"/>
  <c r="D111" i="12"/>
  <c r="C111" i="12"/>
  <c r="B111" i="12"/>
  <c r="I53" i="11"/>
  <c r="H53" i="11"/>
  <c r="G53" i="11"/>
  <c r="B35" i="39"/>
  <c r="I35" i="6"/>
  <c r="H35" i="6"/>
  <c r="G35" i="6"/>
  <c r="I35" i="11"/>
  <c r="H35" i="11"/>
  <c r="G35" i="11"/>
  <c r="N71" i="12"/>
  <c r="M71" i="12"/>
  <c r="L71" i="12"/>
  <c r="S35" i="9"/>
  <c r="R35" i="9"/>
  <c r="Q35" i="9"/>
  <c r="I53" i="8"/>
  <c r="H53" i="8"/>
  <c r="G53" i="8"/>
  <c r="S35" i="7"/>
  <c r="R35" i="7"/>
  <c r="Q35" i="7"/>
  <c r="D16" i="14"/>
  <c r="C16" i="14"/>
  <c r="B16" i="14"/>
  <c r="D110" i="12"/>
  <c r="C110" i="12"/>
  <c r="B110" i="12"/>
  <c r="I52" i="11"/>
  <c r="H52" i="11"/>
  <c r="G52" i="11"/>
  <c r="B34" i="39"/>
  <c r="I34" i="6"/>
  <c r="H34" i="6"/>
  <c r="G34" i="6"/>
  <c r="I34" i="11"/>
  <c r="H34" i="11"/>
  <c r="G34" i="11"/>
  <c r="N70" i="12"/>
  <c r="M70" i="12"/>
  <c r="L70" i="12"/>
  <c r="S34" i="9"/>
  <c r="R34" i="9"/>
  <c r="Q34" i="9"/>
  <c r="I52" i="8"/>
  <c r="H52" i="8"/>
  <c r="G52" i="8"/>
  <c r="S34" i="7"/>
  <c r="R34" i="7"/>
  <c r="Q34" i="7"/>
  <c r="D15" i="14"/>
  <c r="C15" i="14"/>
  <c r="B15" i="14"/>
  <c r="D109" i="12"/>
  <c r="C109" i="12"/>
  <c r="B109" i="12"/>
  <c r="I51" i="11"/>
  <c r="H51" i="11"/>
  <c r="G51" i="11"/>
  <c r="B33" i="39"/>
  <c r="I33" i="6"/>
  <c r="H33" i="6"/>
  <c r="G33" i="6"/>
  <c r="I33" i="11"/>
  <c r="H33" i="11"/>
  <c r="G33" i="11"/>
  <c r="N69" i="12"/>
  <c r="M69" i="12"/>
  <c r="L69" i="12"/>
  <c r="S33" i="9"/>
  <c r="R33" i="9"/>
  <c r="Q33" i="9"/>
  <c r="I51" i="8"/>
  <c r="H51" i="8"/>
  <c r="G51" i="8"/>
  <c r="S33" i="7"/>
  <c r="R33" i="7"/>
  <c r="Q33" i="7"/>
  <c r="D14" i="14"/>
  <c r="C14" i="14"/>
  <c r="B14" i="14"/>
  <c r="D108" i="12"/>
  <c r="C108" i="12"/>
  <c r="B108" i="12"/>
  <c r="I50" i="11"/>
  <c r="H50" i="11"/>
  <c r="G50" i="11"/>
  <c r="B32" i="39"/>
  <c r="I32" i="6"/>
  <c r="H32" i="6"/>
  <c r="G32" i="6"/>
  <c r="I32" i="11"/>
  <c r="H32" i="11"/>
  <c r="G32" i="11"/>
  <c r="N68" i="12"/>
  <c r="M68" i="12"/>
  <c r="L68" i="12"/>
  <c r="S32" i="9"/>
  <c r="R32" i="9"/>
  <c r="Q32" i="9"/>
  <c r="I50" i="8"/>
  <c r="H50" i="8"/>
  <c r="G50" i="8"/>
  <c r="S32" i="7"/>
  <c r="R32" i="7"/>
  <c r="Q32" i="7"/>
  <c r="D13" i="14"/>
  <c r="C13" i="14"/>
  <c r="B13" i="14"/>
  <c r="D107" i="12"/>
  <c r="C107" i="12"/>
  <c r="B107" i="12"/>
  <c r="I49" i="11"/>
  <c r="H49" i="11"/>
  <c r="G49" i="11"/>
  <c r="B31" i="39"/>
  <c r="I31" i="6"/>
  <c r="H31" i="6"/>
  <c r="G31" i="6"/>
  <c r="I31" i="11"/>
  <c r="H31" i="11"/>
  <c r="G31" i="11"/>
  <c r="N67" i="12"/>
  <c r="M67" i="12"/>
  <c r="L67" i="12"/>
  <c r="S31" i="9"/>
  <c r="R31" i="9"/>
  <c r="Q31" i="9"/>
  <c r="I49" i="8"/>
  <c r="H49" i="8"/>
  <c r="G49" i="8"/>
  <c r="S31" i="7"/>
  <c r="R31" i="7"/>
  <c r="Q31" i="7"/>
  <c r="D12" i="14"/>
  <c r="C12" i="14"/>
  <c r="B12" i="14"/>
  <c r="D106" i="12"/>
  <c r="C106" i="12"/>
  <c r="B106" i="12"/>
  <c r="I48" i="11"/>
  <c r="H48" i="11"/>
  <c r="G48" i="11"/>
  <c r="B30" i="39"/>
  <c r="I30" i="6"/>
  <c r="H30" i="6"/>
  <c r="G30" i="6"/>
  <c r="I30" i="11"/>
  <c r="H30" i="11"/>
  <c r="G30" i="11"/>
  <c r="N66" i="12"/>
  <c r="M66" i="12"/>
  <c r="L66" i="12"/>
  <c r="S30" i="9"/>
  <c r="R30" i="9"/>
  <c r="Q30" i="9"/>
  <c r="I48" i="8"/>
  <c r="H48" i="8"/>
  <c r="G48" i="8"/>
  <c r="S30" i="7"/>
  <c r="R30" i="7"/>
  <c r="Q30" i="7"/>
  <c r="D11" i="14"/>
  <c r="C11" i="14"/>
  <c r="B11" i="14"/>
  <c r="D105" i="12"/>
  <c r="C105" i="12"/>
  <c r="B105" i="12"/>
  <c r="I47" i="11"/>
  <c r="H47" i="11"/>
  <c r="G47" i="11"/>
  <c r="B29" i="39"/>
  <c r="I29" i="6"/>
  <c r="H29" i="6"/>
  <c r="G29" i="6"/>
  <c r="I29" i="11"/>
  <c r="H29" i="11"/>
  <c r="G29" i="11"/>
  <c r="N65" i="12"/>
  <c r="M65" i="12"/>
  <c r="L65" i="12"/>
  <c r="S29" i="9"/>
  <c r="R29" i="9"/>
  <c r="Q29" i="9"/>
  <c r="I47" i="8"/>
  <c r="H47" i="8"/>
  <c r="G47" i="8"/>
  <c r="S29" i="7"/>
  <c r="R29" i="7"/>
  <c r="Q29" i="7"/>
  <c r="D10" i="14"/>
  <c r="C10" i="14"/>
  <c r="B10" i="14"/>
  <c r="D104" i="12"/>
  <c r="C104" i="12"/>
  <c r="B104" i="12"/>
  <c r="I46" i="11"/>
  <c r="H46" i="11"/>
  <c r="G46" i="11"/>
  <c r="B28" i="39"/>
  <c r="I28" i="6"/>
  <c r="H28" i="6"/>
  <c r="G28" i="6"/>
  <c r="I28" i="11"/>
  <c r="H28" i="11"/>
  <c r="G28" i="11"/>
  <c r="N64" i="12"/>
  <c r="M64" i="12"/>
  <c r="L64" i="12"/>
  <c r="S28" i="9"/>
  <c r="R28" i="9"/>
  <c r="Q28" i="9"/>
  <c r="I46" i="8"/>
  <c r="H46" i="8"/>
  <c r="G46" i="8"/>
  <c r="S28" i="7"/>
  <c r="R28" i="7"/>
  <c r="Q28" i="7"/>
  <c r="D9" i="14"/>
  <c r="C9" i="14"/>
  <c r="B9" i="14"/>
  <c r="D103" i="12"/>
  <c r="C103" i="12"/>
  <c r="B103" i="12"/>
  <c r="I45" i="11"/>
  <c r="H45" i="11"/>
  <c r="G45" i="11"/>
  <c r="B27" i="39"/>
  <c r="I27" i="6"/>
  <c r="H27" i="6"/>
  <c r="G27" i="6"/>
  <c r="I27" i="11"/>
  <c r="H27" i="11"/>
  <c r="G27" i="11"/>
  <c r="N63" i="12"/>
  <c r="M63" i="12"/>
  <c r="L63" i="12"/>
  <c r="S27" i="9"/>
  <c r="R27" i="9"/>
  <c r="Q27" i="9"/>
  <c r="I45" i="8"/>
  <c r="H45" i="8"/>
  <c r="G45" i="8"/>
  <c r="S27" i="7"/>
  <c r="R27" i="7"/>
  <c r="Q27" i="7"/>
  <c r="D8" i="14"/>
  <c r="C8" i="14"/>
  <c r="B8" i="14"/>
  <c r="D102" i="12"/>
  <c r="C102" i="12"/>
  <c r="B102" i="12"/>
  <c r="I44" i="11"/>
  <c r="H44" i="11"/>
  <c r="G44" i="11"/>
  <c r="B26" i="39"/>
  <c r="I26" i="6"/>
  <c r="H26" i="6"/>
  <c r="G26" i="6"/>
  <c r="I26" i="11"/>
  <c r="H26" i="11"/>
  <c r="G26" i="11"/>
  <c r="N62" i="12"/>
  <c r="M62" i="12"/>
  <c r="L62" i="12"/>
  <c r="S26" i="9"/>
  <c r="R26" i="9"/>
  <c r="Q26" i="9"/>
  <c r="I44" i="8"/>
  <c r="H44" i="8"/>
  <c r="G44" i="8"/>
  <c r="S26" i="7"/>
  <c r="R26" i="7"/>
  <c r="Q26" i="7"/>
  <c r="D7" i="14"/>
  <c r="C7" i="14"/>
  <c r="B7" i="14"/>
  <c r="D101" i="12"/>
  <c r="C101" i="12"/>
  <c r="B101" i="12"/>
  <c r="I43" i="11"/>
  <c r="H43" i="11"/>
  <c r="G43" i="11"/>
  <c r="B25" i="39"/>
  <c r="I25" i="6"/>
  <c r="H25" i="6"/>
  <c r="G25" i="6"/>
  <c r="I25" i="11"/>
  <c r="H25" i="11"/>
  <c r="G25" i="11"/>
  <c r="N61" i="12"/>
  <c r="M61" i="12"/>
  <c r="L61" i="12"/>
  <c r="S25" i="9"/>
  <c r="R25" i="9"/>
  <c r="Q25" i="9"/>
  <c r="I43" i="8"/>
  <c r="H43" i="8"/>
  <c r="G43" i="8"/>
  <c r="S25" i="7"/>
  <c r="R25" i="7"/>
  <c r="Q25" i="7"/>
  <c r="D6" i="14"/>
  <c r="C6" i="14"/>
  <c r="B6" i="14"/>
  <c r="D100" i="12"/>
  <c r="C100" i="12"/>
  <c r="B100" i="12"/>
  <c r="I42" i="11"/>
  <c r="H42" i="11"/>
  <c r="G42" i="11"/>
  <c r="B24" i="39"/>
  <c r="I24" i="6"/>
  <c r="H24" i="6"/>
  <c r="G24" i="6"/>
  <c r="I24" i="11"/>
  <c r="H24" i="11"/>
  <c r="G24" i="11"/>
  <c r="N60" i="12"/>
  <c r="M60" i="12"/>
  <c r="L60" i="12"/>
  <c r="S24" i="9"/>
  <c r="R24" i="9"/>
  <c r="Q24" i="9"/>
  <c r="I42" i="8"/>
  <c r="H42" i="8"/>
  <c r="G42" i="8"/>
  <c r="S24" i="7"/>
  <c r="R24" i="7"/>
  <c r="Q24" i="7"/>
  <c r="N35" i="8"/>
  <c r="M35" i="8"/>
  <c r="L35" i="8"/>
  <c r="D35" i="7"/>
  <c r="C35" i="7"/>
  <c r="B35" i="7"/>
  <c r="N17" i="12"/>
  <c r="M17" i="12"/>
  <c r="L17" i="12"/>
  <c r="S35" i="6"/>
  <c r="R35" i="6"/>
  <c r="Q35" i="6"/>
  <c r="D71" i="12"/>
  <c r="C71" i="12"/>
  <c r="B71" i="12"/>
  <c r="S55" i="7"/>
  <c r="R55" i="7"/>
  <c r="Q55" i="7"/>
  <c r="I17" i="12"/>
  <c r="H17" i="12"/>
  <c r="G17" i="12"/>
  <c r="D17" i="11"/>
  <c r="C17" i="11"/>
  <c r="B17" i="11"/>
  <c r="I17" i="7"/>
  <c r="H17" i="7"/>
  <c r="G17" i="7"/>
  <c r="N34" i="8"/>
  <c r="M34" i="8"/>
  <c r="L34" i="8"/>
  <c r="D34" i="7"/>
  <c r="C34" i="7"/>
  <c r="B34" i="7"/>
  <c r="N16" i="12"/>
  <c r="M16" i="12"/>
  <c r="L16" i="12"/>
  <c r="S34" i="6"/>
  <c r="R34" i="6"/>
  <c r="Q34" i="6"/>
  <c r="D70" i="12"/>
  <c r="C70" i="12"/>
  <c r="B70" i="12"/>
  <c r="S54" i="7"/>
  <c r="R54" i="7"/>
  <c r="Q54" i="7"/>
  <c r="I16" i="12"/>
  <c r="H16" i="12"/>
  <c r="G16" i="12"/>
  <c r="D16" i="11"/>
  <c r="C16" i="11"/>
  <c r="B16" i="11"/>
  <c r="I16" i="7"/>
  <c r="H16" i="7"/>
  <c r="G16" i="7"/>
  <c r="N33" i="8"/>
  <c r="M33" i="8"/>
  <c r="L33" i="8"/>
  <c r="D33" i="7"/>
  <c r="C33" i="7"/>
  <c r="B33" i="7"/>
  <c r="N15" i="12"/>
  <c r="M15" i="12"/>
  <c r="L15" i="12"/>
  <c r="S33" i="6"/>
  <c r="R33" i="6"/>
  <c r="Q33" i="6"/>
  <c r="D69" i="12"/>
  <c r="C69" i="12"/>
  <c r="B69" i="12"/>
  <c r="S53" i="7"/>
  <c r="R53" i="7"/>
  <c r="Q53" i="7"/>
  <c r="I15" i="12"/>
  <c r="H15" i="12"/>
  <c r="G15" i="12"/>
  <c r="D15" i="11"/>
  <c r="C15" i="11"/>
  <c r="B15" i="11"/>
  <c r="I15" i="7"/>
  <c r="H15" i="7"/>
  <c r="G15" i="7"/>
  <c r="N32" i="8"/>
  <c r="M32" i="8"/>
  <c r="L32" i="8"/>
  <c r="D32" i="7"/>
  <c r="C32" i="7"/>
  <c r="B32" i="7"/>
  <c r="N14" i="12"/>
  <c r="M14" i="12"/>
  <c r="L14" i="12"/>
  <c r="S32" i="6"/>
  <c r="R32" i="6"/>
  <c r="Q32" i="6"/>
  <c r="D68" i="12"/>
  <c r="C68" i="12"/>
  <c r="B68" i="12"/>
  <c r="S52" i="7"/>
  <c r="R52" i="7"/>
  <c r="Q52" i="7"/>
  <c r="I14" i="12"/>
  <c r="H14" i="12"/>
  <c r="G14" i="12"/>
  <c r="D14" i="11"/>
  <c r="C14" i="11"/>
  <c r="B14" i="11"/>
  <c r="I14" i="7"/>
  <c r="H14" i="7"/>
  <c r="G14" i="7"/>
  <c r="N31" i="8"/>
  <c r="M31" i="8"/>
  <c r="L31" i="8"/>
  <c r="D31" i="7"/>
  <c r="C31" i="7"/>
  <c r="B31" i="7"/>
  <c r="N13" i="12"/>
  <c r="M13" i="12"/>
  <c r="L13" i="12"/>
  <c r="S31" i="6"/>
  <c r="R31" i="6"/>
  <c r="Q31" i="6"/>
  <c r="D67" i="12"/>
  <c r="C67" i="12"/>
  <c r="B67" i="12"/>
  <c r="S51" i="7"/>
  <c r="R51" i="7"/>
  <c r="Q51" i="7"/>
  <c r="I13" i="12"/>
  <c r="H13" i="12"/>
  <c r="G13" i="12"/>
  <c r="D13" i="11"/>
  <c r="C13" i="11"/>
  <c r="B13" i="11"/>
  <c r="I13" i="7"/>
  <c r="H13" i="7"/>
  <c r="G13" i="7"/>
  <c r="N30" i="8"/>
  <c r="M30" i="8"/>
  <c r="L30" i="8"/>
  <c r="D30" i="7"/>
  <c r="C30" i="7"/>
  <c r="B30" i="7"/>
  <c r="N12" i="12"/>
  <c r="M12" i="12"/>
  <c r="L12" i="12"/>
  <c r="S30" i="6"/>
  <c r="R30" i="6"/>
  <c r="Q30" i="6"/>
  <c r="D66" i="12"/>
  <c r="C66" i="12"/>
  <c r="B66" i="12"/>
  <c r="S50" i="7"/>
  <c r="R50" i="7"/>
  <c r="Q50" i="7"/>
  <c r="I12" i="12"/>
  <c r="H12" i="12"/>
  <c r="G12" i="12"/>
  <c r="D12" i="11"/>
  <c r="C12" i="11"/>
  <c r="B12" i="11"/>
  <c r="I12" i="7"/>
  <c r="H12" i="7"/>
  <c r="G12" i="7"/>
  <c r="N29" i="8"/>
  <c r="M29" i="8"/>
  <c r="L29" i="8"/>
  <c r="D29" i="7"/>
  <c r="C29" i="7"/>
  <c r="B29" i="7"/>
  <c r="N11" i="12"/>
  <c r="M11" i="12"/>
  <c r="L11" i="12"/>
  <c r="S29" i="6"/>
  <c r="R29" i="6"/>
  <c r="Q29" i="6"/>
  <c r="D65" i="12"/>
  <c r="C65" i="12"/>
  <c r="B65" i="12"/>
  <c r="S49" i="7"/>
  <c r="R49" i="7"/>
  <c r="Q49" i="7"/>
  <c r="I11" i="12"/>
  <c r="H11" i="12"/>
  <c r="G11" i="12"/>
  <c r="D11" i="11"/>
  <c r="C11" i="11"/>
  <c r="B11" i="11"/>
  <c r="I11" i="7"/>
  <c r="H11" i="7"/>
  <c r="G11" i="7"/>
  <c r="N28" i="8"/>
  <c r="M28" i="8"/>
  <c r="L28" i="8"/>
  <c r="D28" i="7"/>
  <c r="C28" i="7"/>
  <c r="B28" i="7"/>
  <c r="N10" i="12"/>
  <c r="M10" i="12"/>
  <c r="L10" i="12"/>
  <c r="S28" i="6"/>
  <c r="R28" i="6"/>
  <c r="Q28" i="6"/>
  <c r="D64" i="12"/>
  <c r="C64" i="12"/>
  <c r="B64" i="12"/>
  <c r="S48" i="7"/>
  <c r="R48" i="7"/>
  <c r="Q48" i="7"/>
  <c r="I10" i="12"/>
  <c r="H10" i="12"/>
  <c r="G10" i="12"/>
  <c r="D10" i="11"/>
  <c r="C10" i="11"/>
  <c r="B10" i="11"/>
  <c r="I10" i="7"/>
  <c r="H10" i="7"/>
  <c r="G10" i="7"/>
  <c r="N27" i="8"/>
  <c r="M27" i="8"/>
  <c r="L27" i="8"/>
  <c r="D27" i="7"/>
  <c r="C27" i="7"/>
  <c r="B27" i="7"/>
  <c r="N9" i="12"/>
  <c r="M9" i="12"/>
  <c r="L9" i="12"/>
  <c r="S27" i="6"/>
  <c r="R27" i="6"/>
  <c r="Q27" i="6"/>
  <c r="D63" i="12"/>
  <c r="C63" i="12"/>
  <c r="B63" i="12"/>
  <c r="S47" i="7"/>
  <c r="R47" i="7"/>
  <c r="Q47" i="7"/>
  <c r="I9" i="12"/>
  <c r="H9" i="12"/>
  <c r="G9" i="12"/>
  <c r="D9" i="11"/>
  <c r="C9" i="11"/>
  <c r="B9" i="11"/>
  <c r="I9" i="7"/>
  <c r="H9" i="7"/>
  <c r="G9" i="7"/>
  <c r="N26" i="8"/>
  <c r="M26" i="8"/>
  <c r="L26" i="8"/>
  <c r="D26" i="7"/>
  <c r="C26" i="7"/>
  <c r="B26" i="7"/>
  <c r="N8" i="12"/>
  <c r="M8" i="12"/>
  <c r="L8" i="12"/>
  <c r="S26" i="6"/>
  <c r="R26" i="6"/>
  <c r="Q26" i="6"/>
  <c r="D62" i="12"/>
  <c r="C62" i="12"/>
  <c r="B62" i="12"/>
  <c r="S46" i="7"/>
  <c r="R46" i="7"/>
  <c r="Q46" i="7"/>
  <c r="I8" i="12"/>
  <c r="H8" i="12"/>
  <c r="G8" i="12"/>
  <c r="D8" i="11"/>
  <c r="C8" i="11"/>
  <c r="B8" i="11"/>
  <c r="I8" i="7"/>
  <c r="H8" i="7"/>
  <c r="G8" i="7"/>
  <c r="N25" i="8"/>
  <c r="M25" i="8"/>
  <c r="L25" i="8"/>
  <c r="D25" i="7"/>
  <c r="C25" i="7"/>
  <c r="B25" i="7"/>
  <c r="N7" i="12"/>
  <c r="M7" i="12"/>
  <c r="L7" i="12"/>
  <c r="S25" i="6"/>
  <c r="R25" i="6"/>
  <c r="Q25" i="6"/>
  <c r="D61" i="12"/>
  <c r="C61" i="12"/>
  <c r="B61" i="12"/>
  <c r="S45" i="7"/>
  <c r="R45" i="7"/>
  <c r="Q45" i="7"/>
  <c r="I7" i="12"/>
  <c r="H7" i="12"/>
  <c r="G7" i="12"/>
  <c r="D7" i="11"/>
  <c r="C7" i="11"/>
  <c r="B7" i="11"/>
  <c r="I7" i="7"/>
  <c r="H7" i="7"/>
  <c r="G7" i="7"/>
  <c r="N24" i="8"/>
  <c r="M24" i="8"/>
  <c r="L24" i="8"/>
  <c r="D24" i="7"/>
  <c r="C24" i="7"/>
  <c r="B24" i="7"/>
  <c r="N6" i="12"/>
  <c r="M6" i="12"/>
  <c r="L6" i="12"/>
  <c r="S24" i="6"/>
  <c r="R24" i="6"/>
  <c r="Q24" i="6"/>
  <c r="D60" i="12"/>
  <c r="B60" i="12"/>
  <c r="S44" i="7"/>
  <c r="R44" i="7"/>
  <c r="Q44" i="7"/>
  <c r="I6" i="12"/>
  <c r="H6" i="12"/>
  <c r="G6" i="12"/>
  <c r="D6" i="11"/>
  <c r="C6" i="11"/>
  <c r="B6" i="11"/>
  <c r="I6" i="7"/>
  <c r="H6" i="7"/>
  <c r="G6" i="7"/>
  <c r="I35" i="8"/>
  <c r="H35" i="8"/>
  <c r="G35" i="8"/>
  <c r="D17" i="7"/>
  <c r="C17" i="7"/>
  <c r="B17" i="7"/>
  <c r="L18" i="39"/>
  <c r="N35" i="12"/>
  <c r="M35" i="12"/>
  <c r="L35" i="12"/>
  <c r="S35" i="8"/>
  <c r="R35" i="8"/>
  <c r="Q35" i="8"/>
  <c r="I17" i="10"/>
  <c r="H17" i="10"/>
  <c r="G17" i="10"/>
  <c r="D35" i="12"/>
  <c r="C35" i="12"/>
  <c r="B35" i="12"/>
  <c r="S17" i="9"/>
  <c r="R17" i="9"/>
  <c r="Q17" i="9"/>
  <c r="N17" i="15"/>
  <c r="M17" i="15"/>
  <c r="L17" i="15"/>
  <c r="N17" i="11"/>
  <c r="M17" i="11"/>
  <c r="L17" i="11"/>
  <c r="I34" i="8"/>
  <c r="H34" i="8"/>
  <c r="G34" i="8"/>
  <c r="D16" i="7"/>
  <c r="C16" i="7"/>
  <c r="B16" i="7"/>
  <c r="L17" i="39"/>
  <c r="N34" i="12"/>
  <c r="M34" i="12"/>
  <c r="L34" i="12"/>
  <c r="S34" i="8"/>
  <c r="R34" i="8"/>
  <c r="Q34" i="8"/>
  <c r="I16" i="10"/>
  <c r="H16" i="10"/>
  <c r="G16" i="10"/>
  <c r="D34" i="12"/>
  <c r="C34" i="12"/>
  <c r="B34" i="12"/>
  <c r="S16" i="9"/>
  <c r="R16" i="9"/>
  <c r="Q16" i="9"/>
  <c r="N16" i="15"/>
  <c r="M16" i="15"/>
  <c r="L16" i="15"/>
  <c r="N16" i="11"/>
  <c r="M16" i="11"/>
  <c r="L16" i="11"/>
  <c r="I33" i="8"/>
  <c r="H33" i="8"/>
  <c r="G33" i="8"/>
  <c r="D15" i="7"/>
  <c r="C15" i="7"/>
  <c r="B15" i="7"/>
  <c r="L16" i="39"/>
  <c r="N33" i="12"/>
  <c r="M33" i="12"/>
  <c r="L33" i="12"/>
  <c r="S33" i="8"/>
  <c r="R33" i="8"/>
  <c r="Q33" i="8"/>
  <c r="I15" i="10"/>
  <c r="H15" i="10"/>
  <c r="G15" i="10"/>
  <c r="D33" i="12"/>
  <c r="C33" i="12"/>
  <c r="B33" i="12"/>
  <c r="S15" i="9"/>
  <c r="R15" i="9"/>
  <c r="Q15" i="9"/>
  <c r="N15" i="15"/>
  <c r="M15" i="15"/>
  <c r="L15" i="15"/>
  <c r="N15" i="11"/>
  <c r="M15" i="11"/>
  <c r="L15" i="11"/>
  <c r="I32" i="8"/>
  <c r="H32" i="8"/>
  <c r="G32" i="8"/>
  <c r="D14" i="7"/>
  <c r="C14" i="7"/>
  <c r="B14" i="7"/>
  <c r="L15" i="39"/>
  <c r="N32" i="12"/>
  <c r="M32" i="12"/>
  <c r="L32" i="12"/>
  <c r="S32" i="8"/>
  <c r="R32" i="8"/>
  <c r="Q32" i="8"/>
  <c r="I14" i="10"/>
  <c r="H14" i="10"/>
  <c r="G14" i="10"/>
  <c r="D32" i="12"/>
  <c r="C32" i="12"/>
  <c r="B32" i="12"/>
  <c r="S14" i="9"/>
  <c r="R14" i="9"/>
  <c r="Q14" i="9"/>
  <c r="N14" i="15"/>
  <c r="M14" i="15"/>
  <c r="L14" i="15"/>
  <c r="N14" i="11"/>
  <c r="M14" i="11"/>
  <c r="L14" i="11"/>
  <c r="I31" i="8"/>
  <c r="H31" i="8"/>
  <c r="G31" i="8"/>
  <c r="D13" i="7"/>
  <c r="C13" i="7"/>
  <c r="B13" i="7"/>
  <c r="L14" i="39"/>
  <c r="N31" i="12"/>
  <c r="M31" i="12"/>
  <c r="L31" i="12"/>
  <c r="S31" i="8"/>
  <c r="R31" i="8"/>
  <c r="Q31" i="8"/>
  <c r="I13" i="10"/>
  <c r="H13" i="10"/>
  <c r="G13" i="10"/>
  <c r="D31" i="12"/>
  <c r="C31" i="12"/>
  <c r="B31" i="12"/>
  <c r="S13" i="9"/>
  <c r="R13" i="9"/>
  <c r="Q13" i="9"/>
  <c r="N13" i="15"/>
  <c r="M13" i="15"/>
  <c r="L13" i="15"/>
  <c r="N13" i="11"/>
  <c r="M13" i="11"/>
  <c r="L13" i="11"/>
  <c r="I30" i="8"/>
  <c r="H30" i="8"/>
  <c r="G30" i="8"/>
  <c r="D12" i="7"/>
  <c r="C12" i="7"/>
  <c r="B12" i="7"/>
  <c r="L13" i="39"/>
  <c r="N30" i="12"/>
  <c r="M30" i="12"/>
  <c r="L30" i="12"/>
  <c r="S30" i="8"/>
  <c r="R30" i="8"/>
  <c r="Q30" i="8"/>
  <c r="I12" i="10"/>
  <c r="H12" i="10"/>
  <c r="G12" i="10"/>
  <c r="D30" i="12"/>
  <c r="C30" i="12"/>
  <c r="B30" i="12"/>
  <c r="S12" i="9"/>
  <c r="R12" i="9"/>
  <c r="Q12" i="9"/>
  <c r="N12" i="15"/>
  <c r="M12" i="15"/>
  <c r="L12" i="15"/>
  <c r="N12" i="11"/>
  <c r="M12" i="11"/>
  <c r="L12" i="11"/>
  <c r="I29" i="8"/>
  <c r="H29" i="8"/>
  <c r="G29" i="8"/>
  <c r="D11" i="7"/>
  <c r="C11" i="7"/>
  <c r="B11" i="7"/>
  <c r="L12" i="39"/>
  <c r="N29" i="12"/>
  <c r="M29" i="12"/>
  <c r="L29" i="12"/>
  <c r="S29" i="8"/>
  <c r="R29" i="8"/>
  <c r="Q29" i="8"/>
  <c r="I11" i="10"/>
  <c r="H11" i="10"/>
  <c r="G11" i="10"/>
  <c r="D29" i="12"/>
  <c r="C29" i="12"/>
  <c r="B29" i="12"/>
  <c r="S11" i="9"/>
  <c r="R11" i="9"/>
  <c r="Q11" i="9"/>
  <c r="N11" i="15"/>
  <c r="M11" i="15"/>
  <c r="L11" i="15"/>
  <c r="N11" i="11"/>
  <c r="M11" i="11"/>
  <c r="L11" i="11"/>
  <c r="I28" i="8"/>
  <c r="H28" i="8"/>
  <c r="G28" i="8"/>
  <c r="D10" i="7"/>
  <c r="C10" i="7"/>
  <c r="B10" i="7"/>
  <c r="L11" i="39"/>
  <c r="N28" i="12"/>
  <c r="M28" i="12"/>
  <c r="L28" i="12"/>
  <c r="S28" i="8"/>
  <c r="R28" i="8"/>
  <c r="Q28" i="8"/>
  <c r="I10" i="10"/>
  <c r="H10" i="10"/>
  <c r="G10" i="10"/>
  <c r="D28" i="12"/>
  <c r="C28" i="12"/>
  <c r="B28" i="12"/>
  <c r="S10" i="9"/>
  <c r="R10" i="9"/>
  <c r="Q10" i="9"/>
  <c r="N10" i="15"/>
  <c r="M10" i="15"/>
  <c r="L10" i="15"/>
  <c r="N10" i="11"/>
  <c r="M10" i="11"/>
  <c r="L10" i="11"/>
  <c r="I27" i="8"/>
  <c r="H27" i="8"/>
  <c r="G27" i="8"/>
  <c r="D9" i="7"/>
  <c r="C9" i="7"/>
  <c r="B9" i="7"/>
  <c r="L10" i="39"/>
  <c r="N27" i="12"/>
  <c r="M27" i="12"/>
  <c r="L27" i="12"/>
  <c r="S27" i="8"/>
  <c r="R27" i="8"/>
  <c r="Q27" i="8"/>
  <c r="I9" i="10"/>
  <c r="H9" i="10"/>
  <c r="G9" i="10"/>
  <c r="D27" i="12"/>
  <c r="C27" i="12"/>
  <c r="B27" i="12"/>
  <c r="S9" i="9"/>
  <c r="R9" i="9"/>
  <c r="Q9" i="9"/>
  <c r="N9" i="15"/>
  <c r="M9" i="15"/>
  <c r="L9" i="15"/>
  <c r="N9" i="11"/>
  <c r="M9" i="11"/>
  <c r="L9" i="11"/>
  <c r="I26" i="8"/>
  <c r="H26" i="8"/>
  <c r="G26" i="8"/>
  <c r="D8" i="7"/>
  <c r="C8" i="7"/>
  <c r="B8" i="7"/>
  <c r="L9" i="39"/>
  <c r="N26" i="12"/>
  <c r="M26" i="12"/>
  <c r="L26" i="12"/>
  <c r="S26" i="8"/>
  <c r="R26" i="8"/>
  <c r="Q26" i="8"/>
  <c r="I8" i="10"/>
  <c r="H8" i="10"/>
  <c r="G8" i="10"/>
  <c r="D26" i="12"/>
  <c r="C26" i="12"/>
  <c r="B26" i="12"/>
  <c r="S8" i="9"/>
  <c r="R8" i="9"/>
  <c r="Q8" i="9"/>
  <c r="N8" i="15"/>
  <c r="M8" i="15"/>
  <c r="L8" i="15"/>
  <c r="N8" i="11"/>
  <c r="M8" i="11"/>
  <c r="L8" i="11"/>
  <c r="I25" i="8"/>
  <c r="H25" i="8"/>
  <c r="G25" i="8"/>
  <c r="D7" i="7"/>
  <c r="C7" i="7"/>
  <c r="B7" i="7"/>
  <c r="L8" i="39"/>
  <c r="N25" i="12"/>
  <c r="M25" i="12"/>
  <c r="L25" i="12"/>
  <c r="S25" i="8"/>
  <c r="R25" i="8"/>
  <c r="Q25" i="8"/>
  <c r="I7" i="10"/>
  <c r="H7" i="10"/>
  <c r="G7" i="10"/>
  <c r="D25" i="12"/>
  <c r="C25" i="12"/>
  <c r="B25" i="12"/>
  <c r="S7" i="9"/>
  <c r="R7" i="9"/>
  <c r="Q7" i="9"/>
  <c r="N7" i="15"/>
  <c r="M7" i="15"/>
  <c r="L7" i="15"/>
  <c r="N7" i="11"/>
  <c r="M7" i="11"/>
  <c r="L7" i="11"/>
  <c r="I24" i="8"/>
  <c r="H24" i="8"/>
  <c r="G24" i="8"/>
  <c r="D6" i="7"/>
  <c r="C6" i="7"/>
  <c r="B6" i="7"/>
  <c r="L7" i="39"/>
  <c r="N24" i="12"/>
  <c r="L24" i="12"/>
  <c r="S24" i="8"/>
  <c r="R24" i="8"/>
  <c r="Q24" i="8"/>
  <c r="I6" i="10"/>
  <c r="H6" i="10"/>
  <c r="G6" i="10"/>
  <c r="D24" i="12"/>
  <c r="C24" i="12"/>
  <c r="B24" i="12"/>
  <c r="S6" i="9"/>
  <c r="R6" i="9"/>
  <c r="Q6" i="9"/>
  <c r="N6" i="15"/>
  <c r="M6" i="15"/>
  <c r="L6" i="15"/>
  <c r="N6" i="11"/>
  <c r="M6" i="11"/>
  <c r="L6" i="11"/>
  <c r="I17" i="9"/>
  <c r="H17" i="9"/>
  <c r="G17" i="9"/>
  <c r="N17" i="9"/>
  <c r="M17" i="9"/>
  <c r="L17" i="9"/>
  <c r="D17" i="8"/>
  <c r="C17" i="8"/>
  <c r="B17" i="8"/>
  <c r="S35" i="10"/>
  <c r="R35" i="10"/>
  <c r="Q35" i="10"/>
  <c r="D53" i="8"/>
  <c r="C53" i="8"/>
  <c r="B53" i="8"/>
  <c r="D17" i="9"/>
  <c r="C17" i="9"/>
  <c r="B17" i="9"/>
  <c r="S17" i="6"/>
  <c r="R17" i="6"/>
  <c r="Q17" i="6"/>
  <c r="S17" i="7"/>
  <c r="R17" i="7"/>
  <c r="Q17" i="7"/>
  <c r="I17" i="8"/>
  <c r="H17" i="8"/>
  <c r="G17" i="8"/>
  <c r="S17" i="11"/>
  <c r="R17" i="11"/>
  <c r="Q17" i="11"/>
  <c r="I16" i="9"/>
  <c r="H16" i="9"/>
  <c r="G16" i="9"/>
  <c r="N16" i="9"/>
  <c r="M16" i="9"/>
  <c r="L16" i="9"/>
  <c r="D16" i="8"/>
  <c r="C16" i="8"/>
  <c r="B16" i="8"/>
  <c r="S34" i="10"/>
  <c r="R34" i="10"/>
  <c r="Q34" i="10"/>
  <c r="D52" i="8"/>
  <c r="C52" i="8"/>
  <c r="B52" i="8"/>
  <c r="D16" i="9"/>
  <c r="C16" i="9"/>
  <c r="B16" i="9"/>
  <c r="S16" i="6"/>
  <c r="R16" i="6"/>
  <c r="Q16" i="6"/>
  <c r="S16" i="7"/>
  <c r="R16" i="7"/>
  <c r="Q16" i="7"/>
  <c r="I16" i="8"/>
  <c r="H16" i="8"/>
  <c r="G16" i="8"/>
  <c r="S16" i="11"/>
  <c r="R16" i="11"/>
  <c r="Q16" i="11"/>
  <c r="I15" i="9"/>
  <c r="H15" i="9"/>
  <c r="G15" i="9"/>
  <c r="N15" i="9"/>
  <c r="M15" i="9"/>
  <c r="L15" i="9"/>
  <c r="D15" i="8"/>
  <c r="C15" i="8"/>
  <c r="B15" i="8"/>
  <c r="S33" i="10"/>
  <c r="R33" i="10"/>
  <c r="Q33" i="10"/>
  <c r="D51" i="8"/>
  <c r="C51" i="8"/>
  <c r="B51" i="8"/>
  <c r="D15" i="9"/>
  <c r="C15" i="9"/>
  <c r="B15" i="9"/>
  <c r="S15" i="6"/>
  <c r="R15" i="6"/>
  <c r="Q15" i="6"/>
  <c r="S15" i="7"/>
  <c r="R15" i="7"/>
  <c r="Q15" i="7"/>
  <c r="I15" i="8"/>
  <c r="H15" i="8"/>
  <c r="G15" i="8"/>
  <c r="S15" i="11"/>
  <c r="R15" i="11"/>
  <c r="Q15" i="11"/>
  <c r="I14" i="9"/>
  <c r="H14" i="9"/>
  <c r="G14" i="9"/>
  <c r="N14" i="9"/>
  <c r="M14" i="9"/>
  <c r="L14" i="9"/>
  <c r="D14" i="8"/>
  <c r="C14" i="8"/>
  <c r="B14" i="8"/>
  <c r="S32" i="10"/>
  <c r="R32" i="10"/>
  <c r="Q32" i="10"/>
  <c r="D50" i="8"/>
  <c r="C50" i="8"/>
  <c r="B50" i="8"/>
  <c r="D14" i="9"/>
  <c r="C14" i="9"/>
  <c r="B14" i="9"/>
  <c r="S14" i="6"/>
  <c r="R14" i="6"/>
  <c r="Q14" i="6"/>
  <c r="S14" i="7"/>
  <c r="R14" i="7"/>
  <c r="Q14" i="7"/>
  <c r="I14" i="8"/>
  <c r="H14" i="8"/>
  <c r="G14" i="8"/>
  <c r="S14" i="11"/>
  <c r="R14" i="11"/>
  <c r="Q14" i="11"/>
  <c r="I13" i="9"/>
  <c r="H13" i="9"/>
  <c r="G13" i="9"/>
  <c r="N13" i="9"/>
  <c r="M13" i="9"/>
  <c r="L13" i="9"/>
  <c r="D13" i="8"/>
  <c r="C13" i="8"/>
  <c r="B13" i="8"/>
  <c r="S31" i="10"/>
  <c r="R31" i="10"/>
  <c r="Q31" i="10"/>
  <c r="D49" i="8"/>
  <c r="C49" i="8"/>
  <c r="B49" i="8"/>
  <c r="D13" i="9"/>
  <c r="C13" i="9"/>
  <c r="B13" i="9"/>
  <c r="S13" i="6"/>
  <c r="R13" i="6"/>
  <c r="Q13" i="6"/>
  <c r="S13" i="7"/>
  <c r="R13" i="7"/>
  <c r="Q13" i="7"/>
  <c r="I13" i="8"/>
  <c r="H13" i="8"/>
  <c r="G13" i="8"/>
  <c r="S13" i="11"/>
  <c r="R13" i="11"/>
  <c r="Q13" i="11"/>
  <c r="I12" i="9"/>
  <c r="H12" i="9"/>
  <c r="G12" i="9"/>
  <c r="N12" i="9"/>
  <c r="M12" i="9"/>
  <c r="L12" i="9"/>
  <c r="D12" i="8"/>
  <c r="C12" i="8"/>
  <c r="B12" i="8"/>
  <c r="S30" i="10"/>
  <c r="R30" i="10"/>
  <c r="Q30" i="10"/>
  <c r="D48" i="8"/>
  <c r="C48" i="8"/>
  <c r="B48" i="8"/>
  <c r="D12" i="9"/>
  <c r="C12" i="9"/>
  <c r="B12" i="9"/>
  <c r="S12" i="6"/>
  <c r="R12" i="6"/>
  <c r="Q12" i="6"/>
  <c r="S12" i="7"/>
  <c r="R12" i="7"/>
  <c r="Q12" i="7"/>
  <c r="I12" i="8"/>
  <c r="H12" i="8"/>
  <c r="G12" i="8"/>
  <c r="S12" i="11"/>
  <c r="R12" i="11"/>
  <c r="Q12" i="11"/>
  <c r="I11" i="9"/>
  <c r="H11" i="9"/>
  <c r="G11" i="9"/>
  <c r="N11" i="9"/>
  <c r="M11" i="9"/>
  <c r="L11" i="9"/>
  <c r="D11" i="8"/>
  <c r="C11" i="8"/>
  <c r="B11" i="8"/>
  <c r="S29" i="10"/>
  <c r="R29" i="10"/>
  <c r="Q29" i="10"/>
  <c r="D47" i="8"/>
  <c r="C47" i="8"/>
  <c r="B47" i="8"/>
  <c r="D11" i="9"/>
  <c r="C11" i="9"/>
  <c r="B11" i="9"/>
  <c r="S11" i="6"/>
  <c r="R11" i="6"/>
  <c r="Q11" i="6"/>
  <c r="S11" i="7"/>
  <c r="R11" i="7"/>
  <c r="Q11" i="7"/>
  <c r="I11" i="8"/>
  <c r="H11" i="8"/>
  <c r="G11" i="8"/>
  <c r="S11" i="11"/>
  <c r="R11" i="11"/>
  <c r="Q11" i="11"/>
  <c r="I10" i="9"/>
  <c r="H10" i="9"/>
  <c r="G10" i="9"/>
  <c r="N10" i="9"/>
  <c r="M10" i="9"/>
  <c r="L10" i="9"/>
  <c r="D10" i="8"/>
  <c r="C10" i="8"/>
  <c r="B10" i="8"/>
  <c r="S28" i="10"/>
  <c r="R28" i="10"/>
  <c r="Q28" i="10"/>
  <c r="D46" i="8"/>
  <c r="C46" i="8"/>
  <c r="B46" i="8"/>
  <c r="D10" i="9"/>
  <c r="C10" i="9"/>
  <c r="B10" i="9"/>
  <c r="S10" i="6"/>
  <c r="R10" i="6"/>
  <c r="Q10" i="6"/>
  <c r="S10" i="7"/>
  <c r="R10" i="7"/>
  <c r="Q10" i="7"/>
  <c r="I10" i="8"/>
  <c r="H10" i="8"/>
  <c r="G10" i="8"/>
  <c r="S10" i="11"/>
  <c r="R10" i="11"/>
  <c r="Q10" i="11"/>
  <c r="I9" i="9"/>
  <c r="H9" i="9"/>
  <c r="G9" i="9"/>
  <c r="N9" i="9"/>
  <c r="M9" i="9"/>
  <c r="L9" i="9"/>
  <c r="D9" i="8"/>
  <c r="C9" i="8"/>
  <c r="B9" i="8"/>
  <c r="S27" i="10"/>
  <c r="R27" i="10"/>
  <c r="Q27" i="10"/>
  <c r="D45" i="8"/>
  <c r="C45" i="8"/>
  <c r="B45" i="8"/>
  <c r="D9" i="9"/>
  <c r="C9" i="9"/>
  <c r="B9" i="9"/>
  <c r="S9" i="6"/>
  <c r="R9" i="6"/>
  <c r="Q9" i="6"/>
  <c r="S9" i="7"/>
  <c r="R9" i="7"/>
  <c r="Q9" i="7"/>
  <c r="I9" i="8"/>
  <c r="H9" i="8"/>
  <c r="G9" i="8"/>
  <c r="S9" i="11"/>
  <c r="R9" i="11"/>
  <c r="Q9" i="11"/>
  <c r="I8" i="9"/>
  <c r="H8" i="9"/>
  <c r="G8" i="9"/>
  <c r="N8" i="9"/>
  <c r="M8" i="9"/>
  <c r="L8" i="9"/>
  <c r="D8" i="8"/>
  <c r="C8" i="8"/>
  <c r="B8" i="8"/>
  <c r="S26" i="10"/>
  <c r="R26" i="10"/>
  <c r="Q26" i="10"/>
  <c r="D44" i="8"/>
  <c r="C44" i="8"/>
  <c r="B44" i="8"/>
  <c r="D8" i="9"/>
  <c r="C8" i="9"/>
  <c r="B8" i="9"/>
  <c r="S8" i="6"/>
  <c r="R8" i="6"/>
  <c r="Q8" i="6"/>
  <c r="S8" i="7"/>
  <c r="R8" i="7"/>
  <c r="Q8" i="7"/>
  <c r="I8" i="8"/>
  <c r="H8" i="8"/>
  <c r="G8" i="8"/>
  <c r="S8" i="11"/>
  <c r="R8" i="11"/>
  <c r="Q8" i="11"/>
  <c r="I7" i="9"/>
  <c r="H7" i="9"/>
  <c r="G7" i="9"/>
  <c r="N7" i="9"/>
  <c r="M7" i="9"/>
  <c r="L7" i="9"/>
  <c r="D7" i="8"/>
  <c r="C7" i="8"/>
  <c r="B7" i="8"/>
  <c r="S25" i="10"/>
  <c r="R25" i="10"/>
  <c r="Q25" i="10"/>
  <c r="D43" i="8"/>
  <c r="C43" i="8"/>
  <c r="B43" i="8"/>
  <c r="D7" i="9"/>
  <c r="C7" i="9"/>
  <c r="B7" i="9"/>
  <c r="S7" i="6"/>
  <c r="R7" i="6"/>
  <c r="Q7" i="6"/>
  <c r="S7" i="7"/>
  <c r="R7" i="7"/>
  <c r="Q7" i="7"/>
  <c r="I7" i="8"/>
  <c r="H7" i="8"/>
  <c r="G7" i="8"/>
  <c r="S7" i="11"/>
  <c r="R7" i="11"/>
  <c r="Q7" i="11"/>
  <c r="I6" i="9"/>
  <c r="H6" i="9"/>
  <c r="G6" i="9"/>
  <c r="N6" i="9"/>
  <c r="M6" i="9"/>
  <c r="L6" i="9"/>
  <c r="D6" i="8"/>
  <c r="C6" i="8"/>
  <c r="B6" i="8"/>
  <c r="S24" i="10"/>
  <c r="R24" i="10"/>
  <c r="Q24" i="10"/>
  <c r="D42" i="8"/>
  <c r="C42" i="8"/>
  <c r="B42" i="8"/>
  <c r="D6" i="9"/>
  <c r="C6" i="9"/>
  <c r="B6" i="9"/>
  <c r="S6" i="6"/>
  <c r="R6" i="6"/>
  <c r="Q6" i="6"/>
  <c r="S6" i="7"/>
  <c r="R6" i="7"/>
  <c r="Q6" i="7"/>
  <c r="I6" i="8"/>
  <c r="H6" i="8"/>
  <c r="G6" i="8"/>
  <c r="S6" i="11"/>
  <c r="R6" i="11"/>
  <c r="Q6" i="11"/>
  <c r="N53" i="11"/>
  <c r="M53" i="11"/>
  <c r="L53" i="11"/>
  <c r="I53" i="10"/>
  <c r="H53" i="10"/>
  <c r="G53" i="10"/>
  <c r="N17" i="14"/>
  <c r="M17" i="14"/>
  <c r="L17" i="14"/>
  <c r="D17" i="13"/>
  <c r="C17" i="13"/>
  <c r="B17" i="13"/>
  <c r="I17" i="15"/>
  <c r="H17" i="15"/>
  <c r="G17" i="15"/>
  <c r="I35" i="10"/>
  <c r="H35" i="10"/>
  <c r="G35" i="10"/>
  <c r="N17" i="13"/>
  <c r="M17" i="13"/>
  <c r="L17" i="13"/>
  <c r="N52" i="11"/>
  <c r="M52" i="11"/>
  <c r="L52" i="11"/>
  <c r="I52" i="10"/>
  <c r="H52" i="10"/>
  <c r="G52" i="10"/>
  <c r="N16" i="14"/>
  <c r="M16" i="14"/>
  <c r="L16" i="14"/>
  <c r="D16" i="12"/>
  <c r="D16" i="13"/>
  <c r="C16" i="13"/>
  <c r="B16" i="13"/>
  <c r="I16" i="15"/>
  <c r="H16" i="15"/>
  <c r="G16" i="15"/>
  <c r="I34" i="10"/>
  <c r="H34" i="10"/>
  <c r="G34" i="10"/>
  <c r="N16" i="13"/>
  <c r="M16" i="13"/>
  <c r="L16" i="13"/>
  <c r="N51" i="11"/>
  <c r="M51" i="11"/>
  <c r="L51" i="11"/>
  <c r="I51" i="10"/>
  <c r="H51" i="10"/>
  <c r="G51" i="10"/>
  <c r="N15" i="14"/>
  <c r="M15" i="14"/>
  <c r="L15" i="14"/>
  <c r="D15" i="13"/>
  <c r="C15" i="13"/>
  <c r="B15" i="13"/>
  <c r="I15" i="15"/>
  <c r="H15" i="15"/>
  <c r="G15" i="15"/>
  <c r="I33" i="10"/>
  <c r="H33" i="10"/>
  <c r="G33" i="10"/>
  <c r="N15" i="13"/>
  <c r="M15" i="13"/>
  <c r="L15" i="13"/>
  <c r="N50" i="11"/>
  <c r="M50" i="11"/>
  <c r="L50" i="11"/>
  <c r="I50" i="10"/>
  <c r="H50" i="10"/>
  <c r="G50" i="10"/>
  <c r="N14" i="14"/>
  <c r="M14" i="14"/>
  <c r="L14" i="14"/>
  <c r="D14" i="13"/>
  <c r="C14" i="13"/>
  <c r="B14" i="13"/>
  <c r="I14" i="15"/>
  <c r="H14" i="15"/>
  <c r="G14" i="15"/>
  <c r="I32" i="10"/>
  <c r="H32" i="10"/>
  <c r="G32" i="10"/>
  <c r="N14" i="13"/>
  <c r="M14" i="13"/>
  <c r="L14" i="13"/>
  <c r="N49" i="11"/>
  <c r="M49" i="11"/>
  <c r="L49" i="11"/>
  <c r="I49" i="10"/>
  <c r="H49" i="10"/>
  <c r="G49" i="10"/>
  <c r="N13" i="14"/>
  <c r="M13" i="14"/>
  <c r="L13" i="14"/>
  <c r="D13" i="13"/>
  <c r="C13" i="13"/>
  <c r="B13" i="13"/>
  <c r="I13" i="15"/>
  <c r="H13" i="15"/>
  <c r="G13" i="15"/>
  <c r="I31" i="10"/>
  <c r="H31" i="10"/>
  <c r="G31" i="10"/>
  <c r="N13" i="13"/>
  <c r="M13" i="13"/>
  <c r="L13" i="13"/>
  <c r="N48" i="11"/>
  <c r="M48" i="11"/>
  <c r="L48" i="11"/>
  <c r="I48" i="10"/>
  <c r="H48" i="10"/>
  <c r="G48" i="10"/>
  <c r="N12" i="14"/>
  <c r="M12" i="14"/>
  <c r="L12" i="14"/>
  <c r="D12" i="13"/>
  <c r="C12" i="13"/>
  <c r="B12" i="13"/>
  <c r="I12" i="15"/>
  <c r="H12" i="15"/>
  <c r="G12" i="15"/>
  <c r="I30" i="10"/>
  <c r="H30" i="10"/>
  <c r="G30" i="10"/>
  <c r="N12" i="13"/>
  <c r="M12" i="13"/>
  <c r="L12" i="13"/>
  <c r="N47" i="11"/>
  <c r="M47" i="11"/>
  <c r="L47" i="11"/>
  <c r="I47" i="10"/>
  <c r="H47" i="10"/>
  <c r="G47" i="10"/>
  <c r="N11" i="14"/>
  <c r="M11" i="14"/>
  <c r="L11" i="14"/>
  <c r="D11" i="13"/>
  <c r="C11" i="13"/>
  <c r="B11" i="13"/>
  <c r="I11" i="15"/>
  <c r="H11" i="15"/>
  <c r="G11" i="15"/>
  <c r="I29" i="10"/>
  <c r="H29" i="10"/>
  <c r="G29" i="10"/>
  <c r="N11" i="13"/>
  <c r="M11" i="13"/>
  <c r="L11" i="13"/>
  <c r="N46" i="11"/>
  <c r="M46" i="11"/>
  <c r="L46" i="11"/>
  <c r="I46" i="10"/>
  <c r="H46" i="10"/>
  <c r="G46" i="10"/>
  <c r="N10" i="14"/>
  <c r="M10" i="14"/>
  <c r="L10" i="14"/>
  <c r="D10" i="13"/>
  <c r="C10" i="13"/>
  <c r="B10" i="13"/>
  <c r="I10" i="15"/>
  <c r="H10" i="15"/>
  <c r="G10" i="15"/>
  <c r="I28" i="10"/>
  <c r="H28" i="10"/>
  <c r="G28" i="10"/>
  <c r="N10" i="13"/>
  <c r="M10" i="13"/>
  <c r="L10" i="13"/>
  <c r="N45" i="11"/>
  <c r="M45" i="11"/>
  <c r="L45" i="11"/>
  <c r="I45" i="10"/>
  <c r="H45" i="10"/>
  <c r="G45" i="10"/>
  <c r="N9" i="14"/>
  <c r="M9" i="14"/>
  <c r="L9" i="14"/>
  <c r="D9" i="13"/>
  <c r="C9" i="13"/>
  <c r="B9" i="13"/>
  <c r="I9" i="15"/>
  <c r="H9" i="15"/>
  <c r="G9" i="15"/>
  <c r="I27" i="10"/>
  <c r="H27" i="10"/>
  <c r="G27" i="10"/>
  <c r="N9" i="13"/>
  <c r="M9" i="13"/>
  <c r="L9" i="13"/>
  <c r="N44" i="11"/>
  <c r="M44" i="11"/>
  <c r="L44" i="11"/>
  <c r="I44" i="10"/>
  <c r="H44" i="10"/>
  <c r="G44" i="10"/>
  <c r="N8" i="14"/>
  <c r="M8" i="14"/>
  <c r="L8" i="14"/>
  <c r="D8" i="13"/>
  <c r="C8" i="13"/>
  <c r="B8" i="13"/>
  <c r="I8" i="15"/>
  <c r="H8" i="15"/>
  <c r="G8" i="15"/>
  <c r="I26" i="10"/>
  <c r="H26" i="10"/>
  <c r="G26" i="10"/>
  <c r="N8" i="13"/>
  <c r="M8" i="13"/>
  <c r="L8" i="13"/>
  <c r="N43" i="11"/>
  <c r="M43" i="11"/>
  <c r="L43" i="11"/>
  <c r="I43" i="10"/>
  <c r="H43" i="10"/>
  <c r="G43" i="10"/>
  <c r="N7" i="14"/>
  <c r="M7" i="14"/>
  <c r="L7" i="14"/>
  <c r="D7" i="13"/>
  <c r="C7" i="13"/>
  <c r="B7" i="13"/>
  <c r="I7" i="15"/>
  <c r="H7" i="15"/>
  <c r="G7" i="15"/>
  <c r="I25" i="10"/>
  <c r="H25" i="10"/>
  <c r="G25" i="10"/>
  <c r="N7" i="13"/>
  <c r="M7" i="13"/>
  <c r="L7" i="13"/>
  <c r="N42" i="11"/>
  <c r="M42" i="11"/>
  <c r="L42" i="11"/>
  <c r="I42" i="10"/>
  <c r="H42" i="10"/>
  <c r="G42" i="10"/>
  <c r="N6" i="14"/>
  <c r="M6" i="14"/>
  <c r="L6" i="14"/>
  <c r="D6" i="12"/>
  <c r="D6" i="13"/>
  <c r="C6" i="13"/>
  <c r="B6" i="13"/>
  <c r="I6" i="15"/>
  <c r="H6" i="15"/>
  <c r="G6" i="15"/>
  <c r="I24" i="10"/>
  <c r="H24" i="10"/>
  <c r="G24" i="10"/>
  <c r="N6" i="13"/>
  <c r="M6" i="13"/>
  <c r="L6" i="13"/>
  <c r="S111" i="12"/>
  <c r="R111" i="12"/>
  <c r="Q111" i="12"/>
  <c r="D35" i="9"/>
  <c r="C35" i="9"/>
  <c r="B35" i="9"/>
  <c r="S93" i="12"/>
  <c r="R93" i="12"/>
  <c r="Q93" i="12"/>
  <c r="I35" i="7"/>
  <c r="H35" i="7"/>
  <c r="G35" i="7"/>
  <c r="N35" i="9"/>
  <c r="M35" i="9"/>
  <c r="L35" i="9"/>
  <c r="D17" i="16"/>
  <c r="C17" i="16"/>
  <c r="B17" i="16"/>
  <c r="N35" i="10"/>
  <c r="M35" i="10"/>
  <c r="L35" i="10"/>
  <c r="S17" i="13"/>
  <c r="R17" i="13"/>
  <c r="Q17" i="13"/>
  <c r="D17" i="15"/>
  <c r="C17" i="15"/>
  <c r="B17" i="15"/>
  <c r="N17" i="6"/>
  <c r="M17" i="6"/>
  <c r="L17" i="6"/>
  <c r="S110" i="12"/>
  <c r="R110" i="12"/>
  <c r="Q110" i="12"/>
  <c r="D34" i="9"/>
  <c r="C34" i="9"/>
  <c r="B34" i="9"/>
  <c r="S92" i="12"/>
  <c r="R92" i="12"/>
  <c r="Q92" i="12"/>
  <c r="I34" i="7"/>
  <c r="H34" i="7"/>
  <c r="G34" i="7"/>
  <c r="N34" i="9"/>
  <c r="M34" i="9"/>
  <c r="L34" i="9"/>
  <c r="D16" i="16"/>
  <c r="C16" i="16"/>
  <c r="B16" i="16"/>
  <c r="N34" i="10"/>
  <c r="M34" i="10"/>
  <c r="L34" i="10"/>
  <c r="S16" i="13"/>
  <c r="R16" i="13"/>
  <c r="Q16" i="13"/>
  <c r="D16" i="15"/>
  <c r="C16" i="15"/>
  <c r="B16" i="15"/>
  <c r="N16" i="6"/>
  <c r="M16" i="6"/>
  <c r="L16" i="6"/>
  <c r="S109" i="12"/>
  <c r="R109" i="12"/>
  <c r="Q109" i="12"/>
  <c r="D33" i="9"/>
  <c r="C33" i="9"/>
  <c r="B33" i="9"/>
  <c r="S91" i="12"/>
  <c r="R91" i="12"/>
  <c r="Q91" i="12"/>
  <c r="I33" i="7"/>
  <c r="H33" i="7"/>
  <c r="G33" i="7"/>
  <c r="N33" i="9"/>
  <c r="M33" i="9"/>
  <c r="L33" i="9"/>
  <c r="D15" i="16"/>
  <c r="C15" i="16"/>
  <c r="B15" i="16"/>
  <c r="N33" i="10"/>
  <c r="M33" i="10"/>
  <c r="L33" i="10"/>
  <c r="S15" i="13"/>
  <c r="R15" i="13"/>
  <c r="Q15" i="13"/>
  <c r="D15" i="15"/>
  <c r="C15" i="15"/>
  <c r="B15" i="15"/>
  <c r="N15" i="6"/>
  <c r="M15" i="6"/>
  <c r="L15" i="6"/>
  <c r="S108" i="12"/>
  <c r="R108" i="12"/>
  <c r="Q108" i="12"/>
  <c r="D32" i="9"/>
  <c r="C32" i="9"/>
  <c r="B32" i="9"/>
  <c r="S90" i="12"/>
  <c r="R90" i="12"/>
  <c r="Q90" i="12"/>
  <c r="I32" i="7"/>
  <c r="H32" i="7"/>
  <c r="G32" i="7"/>
  <c r="N32" i="9"/>
  <c r="M32" i="9"/>
  <c r="L32" i="9"/>
  <c r="D14" i="16"/>
  <c r="C14" i="16"/>
  <c r="B14" i="16"/>
  <c r="N32" i="10"/>
  <c r="M32" i="10"/>
  <c r="L32" i="10"/>
  <c r="S14" i="13"/>
  <c r="R14" i="13"/>
  <c r="Q14" i="13"/>
  <c r="D14" i="15"/>
  <c r="C14" i="15"/>
  <c r="B14" i="15"/>
  <c r="N14" i="6"/>
  <c r="M14" i="6"/>
  <c r="L14" i="6"/>
  <c r="S107" i="12"/>
  <c r="R107" i="12"/>
  <c r="Q107" i="12"/>
  <c r="D31" i="9"/>
  <c r="C31" i="9"/>
  <c r="B31" i="9"/>
  <c r="S89" i="12"/>
  <c r="R89" i="12"/>
  <c r="Q89" i="12"/>
  <c r="I31" i="7"/>
  <c r="H31" i="7"/>
  <c r="G31" i="7"/>
  <c r="N31" i="9"/>
  <c r="M31" i="9"/>
  <c r="L31" i="9"/>
  <c r="D13" i="16"/>
  <c r="C13" i="16"/>
  <c r="B13" i="16"/>
  <c r="N31" i="10"/>
  <c r="M31" i="10"/>
  <c r="L31" i="10"/>
  <c r="S13" i="13"/>
  <c r="R13" i="13"/>
  <c r="Q13" i="13"/>
  <c r="D13" i="15"/>
  <c r="C13" i="15"/>
  <c r="B13" i="15"/>
  <c r="N13" i="6"/>
  <c r="M13" i="6"/>
  <c r="L13" i="6"/>
  <c r="S106" i="12"/>
  <c r="R106" i="12"/>
  <c r="Q106" i="12"/>
  <c r="D30" i="9"/>
  <c r="C30" i="9"/>
  <c r="B30" i="9"/>
  <c r="S88" i="12"/>
  <c r="R88" i="12"/>
  <c r="Q88" i="12"/>
  <c r="I30" i="7"/>
  <c r="H30" i="7"/>
  <c r="G30" i="7"/>
  <c r="N30" i="9"/>
  <c r="M30" i="9"/>
  <c r="L30" i="9"/>
  <c r="D12" i="16"/>
  <c r="C12" i="16"/>
  <c r="B12" i="16"/>
  <c r="N30" i="10"/>
  <c r="M30" i="10"/>
  <c r="L30" i="10"/>
  <c r="S12" i="13"/>
  <c r="R12" i="13"/>
  <c r="Q12" i="13"/>
  <c r="D12" i="15"/>
  <c r="C12" i="15"/>
  <c r="B12" i="15"/>
  <c r="N12" i="6"/>
  <c r="M12" i="6"/>
  <c r="L12" i="6"/>
  <c r="S105" i="12"/>
  <c r="R105" i="12"/>
  <c r="Q105" i="12"/>
  <c r="D29" i="9"/>
  <c r="C29" i="9"/>
  <c r="B29" i="9"/>
  <c r="S87" i="12"/>
  <c r="R87" i="12"/>
  <c r="Q87" i="12"/>
  <c r="I29" i="7"/>
  <c r="H29" i="7"/>
  <c r="G29" i="7"/>
  <c r="N29" i="9"/>
  <c r="M29" i="9"/>
  <c r="L29" i="9"/>
  <c r="D11" i="16"/>
  <c r="C11" i="16"/>
  <c r="B11" i="16"/>
  <c r="N29" i="10"/>
  <c r="M29" i="10"/>
  <c r="L29" i="10"/>
  <c r="S11" i="13"/>
  <c r="R11" i="13"/>
  <c r="Q11" i="13"/>
  <c r="D11" i="15"/>
  <c r="C11" i="15"/>
  <c r="B11" i="15"/>
  <c r="N11" i="6"/>
  <c r="M11" i="6"/>
  <c r="L11" i="6"/>
  <c r="S104" i="12"/>
  <c r="R104" i="12"/>
  <c r="Q104" i="12"/>
  <c r="D28" i="9"/>
  <c r="C28" i="9"/>
  <c r="B28" i="9"/>
  <c r="S86" i="12"/>
  <c r="R86" i="12"/>
  <c r="Q86" i="12"/>
  <c r="I28" i="7"/>
  <c r="H28" i="7"/>
  <c r="G28" i="7"/>
  <c r="N28" i="9"/>
  <c r="M28" i="9"/>
  <c r="L28" i="9"/>
  <c r="D10" i="16"/>
  <c r="C10" i="16"/>
  <c r="B10" i="16"/>
  <c r="N28" i="10"/>
  <c r="M28" i="10"/>
  <c r="L28" i="10"/>
  <c r="S10" i="13"/>
  <c r="R10" i="13"/>
  <c r="Q10" i="13"/>
  <c r="D10" i="15"/>
  <c r="C10" i="15"/>
  <c r="B10" i="15"/>
  <c r="N10" i="6"/>
  <c r="M10" i="6"/>
  <c r="L10" i="6"/>
  <c r="S103" i="12"/>
  <c r="R103" i="12"/>
  <c r="Q103" i="12"/>
  <c r="D27" i="9"/>
  <c r="C27" i="9"/>
  <c r="B27" i="9"/>
  <c r="S85" i="12"/>
  <c r="R85" i="12"/>
  <c r="Q85" i="12"/>
  <c r="I27" i="7"/>
  <c r="H27" i="7"/>
  <c r="G27" i="7"/>
  <c r="N27" i="9"/>
  <c r="M27" i="9"/>
  <c r="L27" i="9"/>
  <c r="D9" i="16"/>
  <c r="C9" i="16"/>
  <c r="B9" i="16"/>
  <c r="N27" i="10"/>
  <c r="M27" i="10"/>
  <c r="L27" i="10"/>
  <c r="S9" i="13"/>
  <c r="R9" i="13"/>
  <c r="Q9" i="13"/>
  <c r="D9" i="15"/>
  <c r="C9" i="15"/>
  <c r="B9" i="15"/>
  <c r="N9" i="6"/>
  <c r="M9" i="6"/>
  <c r="L9" i="6"/>
  <c r="S102" i="12"/>
  <c r="R102" i="12"/>
  <c r="Q102" i="12"/>
  <c r="D26" i="9"/>
  <c r="C26" i="9"/>
  <c r="B26" i="9"/>
  <c r="S84" i="12"/>
  <c r="R84" i="12"/>
  <c r="Q84" i="12"/>
  <c r="I26" i="7"/>
  <c r="H26" i="7"/>
  <c r="G26" i="7"/>
  <c r="N26" i="9"/>
  <c r="M26" i="9"/>
  <c r="L26" i="9"/>
  <c r="D8" i="16"/>
  <c r="C8" i="16"/>
  <c r="B8" i="16"/>
  <c r="N26" i="10"/>
  <c r="M26" i="10"/>
  <c r="L26" i="10"/>
  <c r="S8" i="13"/>
  <c r="R8" i="13"/>
  <c r="Q8" i="13"/>
  <c r="D8" i="15"/>
  <c r="C8" i="15"/>
  <c r="B8" i="15"/>
  <c r="N8" i="6"/>
  <c r="M8" i="6"/>
  <c r="L8" i="6"/>
  <c r="S101" i="12"/>
  <c r="R101" i="12"/>
  <c r="Q101" i="12"/>
  <c r="D25" i="9"/>
  <c r="C25" i="9"/>
  <c r="B25" i="9"/>
  <c r="S83" i="12"/>
  <c r="R83" i="12"/>
  <c r="Q83" i="12"/>
  <c r="I25" i="7"/>
  <c r="H25" i="7"/>
  <c r="G25" i="7"/>
  <c r="N25" i="9"/>
  <c r="M25" i="9"/>
  <c r="L25" i="9"/>
  <c r="D7" i="16"/>
  <c r="C7" i="16"/>
  <c r="B7" i="16"/>
  <c r="N25" i="10"/>
  <c r="M25" i="10"/>
  <c r="L25" i="10"/>
  <c r="S7" i="13"/>
  <c r="R7" i="13"/>
  <c r="Q7" i="13"/>
  <c r="D7" i="15"/>
  <c r="C7" i="15"/>
  <c r="B7" i="15"/>
  <c r="N7" i="6"/>
  <c r="M7" i="6"/>
  <c r="L7" i="6"/>
  <c r="S100" i="12"/>
  <c r="R100" i="12"/>
  <c r="Q100" i="12"/>
  <c r="D24" i="9"/>
  <c r="C24" i="9"/>
  <c r="B24" i="9"/>
  <c r="S82" i="12"/>
  <c r="R82" i="12"/>
  <c r="Q82" i="12"/>
  <c r="I24" i="7"/>
  <c r="H24" i="7"/>
  <c r="G24" i="7"/>
  <c r="N24" i="9"/>
  <c r="M24" i="9"/>
  <c r="L24" i="9"/>
  <c r="D6" i="16"/>
  <c r="C6" i="16"/>
  <c r="B6" i="16"/>
  <c r="N24" i="10"/>
  <c r="M24" i="10"/>
  <c r="L24" i="10"/>
  <c r="S6" i="13"/>
  <c r="R6" i="13"/>
  <c r="Q6" i="13"/>
  <c r="D6" i="15"/>
  <c r="C6" i="15"/>
  <c r="B6" i="15"/>
  <c r="N6" i="6"/>
  <c r="M6" i="6"/>
  <c r="L6" i="6"/>
  <c r="D33" i="31"/>
  <c r="G32" i="31"/>
  <c r="F32" i="31"/>
  <c r="E32" i="31"/>
  <c r="C32" i="31"/>
  <c r="C31" i="31"/>
  <c r="C30" i="31"/>
  <c r="C29" i="31"/>
  <c r="C28" i="31"/>
  <c r="C27" i="31"/>
  <c r="C26" i="31"/>
  <c r="I25" i="31"/>
  <c r="H25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G24" i="31"/>
  <c r="F24" i="31"/>
  <c r="G26" i="31"/>
  <c r="F26" i="31"/>
  <c r="F21" i="31"/>
  <c r="F27" i="31"/>
  <c r="G22" i="31"/>
  <c r="F22" i="31"/>
  <c r="F23" i="31"/>
  <c r="E31" i="31"/>
  <c r="G28" i="31"/>
  <c r="F28" i="31"/>
  <c r="G29" i="31"/>
  <c r="F29" i="31"/>
  <c r="B2" i="31"/>
  <c r="F25" i="9" l="1"/>
  <c r="E25" i="9"/>
  <c r="F9" i="16"/>
  <c r="E9" i="16"/>
  <c r="F11" i="16"/>
  <c r="E11" i="16"/>
  <c r="P13" i="6"/>
  <c r="O13" i="6"/>
  <c r="U14" i="13"/>
  <c r="T14" i="13"/>
  <c r="F33" i="9"/>
  <c r="E33" i="9"/>
  <c r="U16" i="13"/>
  <c r="T16" i="13"/>
  <c r="P7" i="14"/>
  <c r="O7" i="14"/>
  <c r="K9" i="15"/>
  <c r="J9" i="15"/>
  <c r="P11" i="14"/>
  <c r="O11" i="14"/>
  <c r="P15" i="13"/>
  <c r="O15" i="13"/>
  <c r="O6" i="9"/>
  <c r="P6" i="9"/>
  <c r="E8" i="9"/>
  <c r="F8" i="9"/>
  <c r="O8" i="9"/>
  <c r="P8" i="9"/>
  <c r="E10" i="9"/>
  <c r="F10" i="9"/>
  <c r="T13" i="7"/>
  <c r="U13" i="7"/>
  <c r="U14" i="11"/>
  <c r="T14" i="11"/>
  <c r="U16" i="11"/>
  <c r="T16" i="11"/>
  <c r="K6" i="10"/>
  <c r="J6" i="10"/>
  <c r="F27" i="12"/>
  <c r="E27" i="12"/>
  <c r="F31" i="12"/>
  <c r="E31" i="12"/>
  <c r="F34" i="12"/>
  <c r="E34" i="12"/>
  <c r="K34" i="8"/>
  <c r="J34" i="8"/>
  <c r="T47" i="7"/>
  <c r="U47" i="7"/>
  <c r="F11" i="11"/>
  <c r="E11" i="11"/>
  <c r="F66" i="12"/>
  <c r="E66" i="12"/>
  <c r="P30" i="8"/>
  <c r="O30" i="8"/>
  <c r="K14" i="12"/>
  <c r="J14" i="12"/>
  <c r="E44" i="9"/>
  <c r="F44" i="9"/>
  <c r="J26" i="7"/>
  <c r="K26" i="7"/>
  <c r="T10" i="13"/>
  <c r="U10" i="13"/>
  <c r="E29" i="9"/>
  <c r="F29" i="9"/>
  <c r="F31" i="9"/>
  <c r="E31" i="9"/>
  <c r="P15" i="6"/>
  <c r="O15" i="6"/>
  <c r="K6" i="15"/>
  <c r="J6" i="15"/>
  <c r="P7" i="13"/>
  <c r="O7" i="13"/>
  <c r="K44" i="10"/>
  <c r="J44" i="10"/>
  <c r="P11" i="13"/>
  <c r="O11" i="13"/>
  <c r="K13" i="15"/>
  <c r="J13" i="15"/>
  <c r="U6" i="11"/>
  <c r="T6" i="11"/>
  <c r="U8" i="11"/>
  <c r="T8" i="11"/>
  <c r="T27" i="10"/>
  <c r="U27" i="10"/>
  <c r="T11" i="7"/>
  <c r="U11" i="7"/>
  <c r="T29" i="10"/>
  <c r="U29" i="10"/>
  <c r="P12" i="9"/>
  <c r="O12" i="9"/>
  <c r="P14" i="9"/>
  <c r="O14" i="9"/>
  <c r="F25" i="12"/>
  <c r="E25" i="12"/>
  <c r="K25" i="8"/>
  <c r="J25" i="8"/>
  <c r="F28" i="12"/>
  <c r="E28" i="12"/>
  <c r="K28" i="8"/>
  <c r="J28" i="8"/>
  <c r="F33" i="12"/>
  <c r="E33" i="12"/>
  <c r="K33" i="8"/>
  <c r="J33" i="8"/>
  <c r="U44" i="7"/>
  <c r="T44" i="7"/>
  <c r="J8" i="7"/>
  <c r="K8" i="7"/>
  <c r="F62" i="12"/>
  <c r="E62" i="12"/>
  <c r="P26" i="8"/>
  <c r="O26" i="8"/>
  <c r="K10" i="12"/>
  <c r="J10" i="12"/>
  <c r="J12" i="7"/>
  <c r="K12" i="7"/>
  <c r="T51" i="7"/>
  <c r="U51" i="7"/>
  <c r="F15" i="11"/>
  <c r="E15" i="11"/>
  <c r="F102" i="12"/>
  <c r="E102" i="12"/>
  <c r="U27" i="9"/>
  <c r="T27" i="9"/>
  <c r="F104" i="12"/>
  <c r="E104" i="12"/>
  <c r="U30" i="9"/>
  <c r="T30" i="9"/>
  <c r="F109" i="12"/>
  <c r="E109" i="12"/>
  <c r="K6" i="6"/>
  <c r="J6" i="6"/>
  <c r="F123" i="12"/>
  <c r="E123" i="12"/>
  <c r="K8" i="16"/>
  <c r="J8" i="16"/>
  <c r="U44" i="12"/>
  <c r="T44" i="12"/>
  <c r="U63" i="12"/>
  <c r="T63" i="12"/>
  <c r="K10" i="6"/>
  <c r="J10" i="6"/>
  <c r="F127" i="12"/>
  <c r="E127" i="12"/>
  <c r="F48" i="9"/>
  <c r="E48" i="9"/>
  <c r="U48" i="12"/>
  <c r="T48" i="12"/>
  <c r="P51" i="7"/>
  <c r="O51" i="7"/>
  <c r="T14" i="8"/>
  <c r="U14" i="8"/>
  <c r="P33" i="6"/>
  <c r="O33" i="6"/>
  <c r="E52" i="9"/>
  <c r="F52" i="9"/>
  <c r="U52" i="12"/>
  <c r="T52" i="12"/>
  <c r="E25" i="10"/>
  <c r="F25" i="10"/>
  <c r="K8" i="14"/>
  <c r="J8" i="14"/>
  <c r="T8" i="10"/>
  <c r="U8" i="10"/>
  <c r="E8" i="10"/>
  <c r="F8" i="10"/>
  <c r="E27" i="11"/>
  <c r="F27" i="11"/>
  <c r="O27" i="7"/>
  <c r="P27" i="7"/>
  <c r="K48" i="7"/>
  <c r="J48" i="7"/>
  <c r="F28" i="8"/>
  <c r="E28" i="8"/>
  <c r="E29" i="10"/>
  <c r="F29" i="10"/>
  <c r="K12" i="14"/>
  <c r="J12" i="14"/>
  <c r="T12" i="10"/>
  <c r="U12" i="10"/>
  <c r="E12" i="10"/>
  <c r="F12" i="10"/>
  <c r="E31" i="11"/>
  <c r="F31" i="11"/>
  <c r="O31" i="7"/>
  <c r="P31" i="7"/>
  <c r="K52" i="7"/>
  <c r="J52" i="7"/>
  <c r="F32" i="8"/>
  <c r="E32" i="8"/>
  <c r="K15" i="14"/>
  <c r="J15" i="14"/>
  <c r="E33" i="11"/>
  <c r="F33" i="11"/>
  <c r="O33" i="7"/>
  <c r="P33" i="7"/>
  <c r="AH49" i="39"/>
  <c r="T16" i="10"/>
  <c r="U16" i="10"/>
  <c r="E16" i="10"/>
  <c r="F16" i="10"/>
  <c r="F6" i="6"/>
  <c r="K24" i="9"/>
  <c r="F43" i="10"/>
  <c r="E43" i="10"/>
  <c r="P7" i="8"/>
  <c r="O7" i="8"/>
  <c r="F25" i="6"/>
  <c r="E25" i="6"/>
  <c r="E44" i="11"/>
  <c r="F44" i="11"/>
  <c r="E46" i="7"/>
  <c r="F46" i="7"/>
  <c r="F45" i="10"/>
  <c r="E45" i="10"/>
  <c r="P9" i="8"/>
  <c r="O9" i="8"/>
  <c r="F27" i="6"/>
  <c r="E27" i="6"/>
  <c r="E46" i="11"/>
  <c r="F46" i="11"/>
  <c r="E48" i="7"/>
  <c r="F48" i="7"/>
  <c r="F47" i="10"/>
  <c r="E47" i="10"/>
  <c r="P11" i="8"/>
  <c r="O11" i="8"/>
  <c r="F29" i="6"/>
  <c r="E29" i="6"/>
  <c r="E48" i="11"/>
  <c r="F48" i="11"/>
  <c r="E50" i="7"/>
  <c r="F50" i="7"/>
  <c r="F49" i="10"/>
  <c r="E49" i="10"/>
  <c r="P13" i="8"/>
  <c r="O13" i="8"/>
  <c r="F31" i="6"/>
  <c r="E31" i="6"/>
  <c r="E50" i="11"/>
  <c r="F50" i="11"/>
  <c r="E52" i="7"/>
  <c r="F52" i="7"/>
  <c r="F51" i="10"/>
  <c r="E51" i="10"/>
  <c r="P15" i="8"/>
  <c r="O15" i="8"/>
  <c r="F33" i="6"/>
  <c r="E33" i="6"/>
  <c r="E52" i="11"/>
  <c r="F52" i="11"/>
  <c r="E54" i="7"/>
  <c r="F54" i="7"/>
  <c r="T24" i="11"/>
  <c r="U24" i="11"/>
  <c r="P24" i="11"/>
  <c r="O24" i="11"/>
  <c r="K7" i="13"/>
  <c r="J7" i="13"/>
  <c r="P102" i="12"/>
  <c r="O102" i="12"/>
  <c r="AI42" i="39"/>
  <c r="F43" i="39"/>
  <c r="U27" i="11"/>
  <c r="T27" i="11"/>
  <c r="O10" i="7"/>
  <c r="P10" i="7"/>
  <c r="P105" i="12"/>
  <c r="O105" i="12"/>
  <c r="O29" i="11"/>
  <c r="P29" i="11"/>
  <c r="K12" i="13"/>
  <c r="J12" i="13"/>
  <c r="O13" i="7"/>
  <c r="P13" i="7"/>
  <c r="AI47" i="39"/>
  <c r="E48" i="39"/>
  <c r="F48" i="39"/>
  <c r="T32" i="11"/>
  <c r="U32" i="11"/>
  <c r="P32" i="11"/>
  <c r="O32" i="11"/>
  <c r="K15" i="13"/>
  <c r="J15" i="13"/>
  <c r="P110" i="12"/>
  <c r="O110" i="12"/>
  <c r="AI50" i="39"/>
  <c r="F51" i="39"/>
  <c r="F6" i="15"/>
  <c r="E6" i="15"/>
  <c r="P24" i="9"/>
  <c r="O24" i="9"/>
  <c r="U100" i="12"/>
  <c r="T100" i="12"/>
  <c r="O25" i="10"/>
  <c r="P25" i="10"/>
  <c r="U83" i="12"/>
  <c r="T83" i="12"/>
  <c r="F8" i="15"/>
  <c r="E8" i="15"/>
  <c r="P26" i="9"/>
  <c r="O26" i="9"/>
  <c r="U102" i="12"/>
  <c r="T102" i="12"/>
  <c r="O27" i="10"/>
  <c r="P27" i="10"/>
  <c r="U85" i="12"/>
  <c r="T85" i="12"/>
  <c r="F10" i="15"/>
  <c r="E10" i="15"/>
  <c r="P28" i="9"/>
  <c r="O28" i="9"/>
  <c r="U104" i="12"/>
  <c r="T104" i="12"/>
  <c r="O29" i="10"/>
  <c r="P29" i="10"/>
  <c r="U87" i="12"/>
  <c r="T87" i="12"/>
  <c r="F12" i="15"/>
  <c r="E12" i="15"/>
  <c r="P30" i="9"/>
  <c r="O30" i="9"/>
  <c r="U106" i="12"/>
  <c r="T106" i="12"/>
  <c r="O31" i="10"/>
  <c r="P31" i="10"/>
  <c r="U89" i="12"/>
  <c r="T89" i="12"/>
  <c r="F14" i="15"/>
  <c r="E14" i="15"/>
  <c r="P32" i="9"/>
  <c r="O32" i="9"/>
  <c r="U108" i="12"/>
  <c r="T108" i="12"/>
  <c r="O33" i="10"/>
  <c r="P33" i="10"/>
  <c r="U91" i="12"/>
  <c r="T91" i="12"/>
  <c r="F16" i="15"/>
  <c r="E16" i="15"/>
  <c r="P34" i="9"/>
  <c r="O34" i="9"/>
  <c r="U110" i="12"/>
  <c r="T110" i="12"/>
  <c r="J24" i="10"/>
  <c r="K24" i="10"/>
  <c r="O42" i="11"/>
  <c r="P42" i="11"/>
  <c r="F7" i="13"/>
  <c r="E7" i="13"/>
  <c r="P8" i="13"/>
  <c r="O8" i="13"/>
  <c r="P8" i="14"/>
  <c r="O8" i="14"/>
  <c r="K27" i="10"/>
  <c r="J27" i="10"/>
  <c r="J45" i="10"/>
  <c r="K45" i="10"/>
  <c r="J10" i="15"/>
  <c r="K10" i="15"/>
  <c r="O46" i="11"/>
  <c r="P46" i="11"/>
  <c r="E11" i="13"/>
  <c r="F11" i="13"/>
  <c r="P12" i="13"/>
  <c r="O12" i="13"/>
  <c r="P12" i="14"/>
  <c r="O12" i="14"/>
  <c r="K31" i="10"/>
  <c r="J31" i="10"/>
  <c r="J49" i="10"/>
  <c r="K49" i="10"/>
  <c r="K14" i="15"/>
  <c r="J14" i="15"/>
  <c r="O50" i="11"/>
  <c r="P50" i="11"/>
  <c r="F15" i="13"/>
  <c r="E15" i="13"/>
  <c r="P16" i="13"/>
  <c r="O16" i="13"/>
  <c r="K52" i="10"/>
  <c r="J52" i="10"/>
  <c r="U6" i="6"/>
  <c r="T6" i="6"/>
  <c r="F6" i="8"/>
  <c r="E6" i="8"/>
  <c r="K7" i="8"/>
  <c r="J7" i="8"/>
  <c r="F43" i="8"/>
  <c r="E43" i="8"/>
  <c r="J7" i="9"/>
  <c r="K7" i="9"/>
  <c r="U8" i="6"/>
  <c r="T8" i="6"/>
  <c r="F8" i="8"/>
  <c r="E8" i="8"/>
  <c r="K9" i="8"/>
  <c r="J9" i="8"/>
  <c r="F45" i="8"/>
  <c r="E45" i="8"/>
  <c r="J9" i="9"/>
  <c r="K9" i="9"/>
  <c r="U10" i="6"/>
  <c r="T10" i="6"/>
  <c r="F10" i="8"/>
  <c r="E10" i="8"/>
  <c r="K11" i="8"/>
  <c r="J11" i="8"/>
  <c r="F47" i="8"/>
  <c r="E47" i="8"/>
  <c r="J11" i="9"/>
  <c r="K11" i="9"/>
  <c r="U12" i="6"/>
  <c r="T12" i="6"/>
  <c r="F12" i="8"/>
  <c r="E12" i="8"/>
  <c r="K13" i="8"/>
  <c r="J13" i="8"/>
  <c r="F49" i="8"/>
  <c r="E49" i="8"/>
  <c r="J13" i="9"/>
  <c r="K13" i="9"/>
  <c r="U14" i="6"/>
  <c r="T14" i="6"/>
  <c r="F14" i="8"/>
  <c r="E14" i="8"/>
  <c r="K15" i="8"/>
  <c r="J15" i="8"/>
  <c r="F51" i="8"/>
  <c r="E51" i="8"/>
  <c r="J15" i="9"/>
  <c r="K15" i="9"/>
  <c r="U16" i="6"/>
  <c r="T16" i="6"/>
  <c r="F16" i="8"/>
  <c r="E16" i="8"/>
  <c r="E24" i="12"/>
  <c r="F24" i="12"/>
  <c r="O24" i="12"/>
  <c r="E6" i="7"/>
  <c r="F6" i="7"/>
  <c r="U7" i="9"/>
  <c r="T7" i="9"/>
  <c r="P25" i="12"/>
  <c r="O25" i="12"/>
  <c r="E7" i="7"/>
  <c r="F7" i="7"/>
  <c r="U8" i="9"/>
  <c r="T8" i="9"/>
  <c r="P26" i="12"/>
  <c r="O26" i="12"/>
  <c r="E8" i="7"/>
  <c r="F8" i="7"/>
  <c r="U9" i="9"/>
  <c r="T9" i="9"/>
  <c r="P27" i="12"/>
  <c r="O27" i="12"/>
  <c r="E9" i="7"/>
  <c r="F9" i="7"/>
  <c r="U10" i="9"/>
  <c r="T10" i="9"/>
  <c r="P28" i="12"/>
  <c r="O28" i="12"/>
  <c r="E10" i="7"/>
  <c r="F10" i="7"/>
  <c r="U11" i="9"/>
  <c r="T11" i="9"/>
  <c r="P29" i="12"/>
  <c r="O29" i="12"/>
  <c r="E11" i="7"/>
  <c r="F11" i="7"/>
  <c r="U12" i="9"/>
  <c r="T12" i="9"/>
  <c r="P30" i="12"/>
  <c r="O30" i="12"/>
  <c r="E12" i="7"/>
  <c r="F12" i="7"/>
  <c r="U13" i="9"/>
  <c r="T13" i="9"/>
  <c r="P31" i="12"/>
  <c r="O31" i="12"/>
  <c r="E13" i="7"/>
  <c r="F13" i="7"/>
  <c r="U14" i="9"/>
  <c r="T14" i="9"/>
  <c r="P32" i="12"/>
  <c r="O32" i="12"/>
  <c r="E14" i="7"/>
  <c r="F14" i="7"/>
  <c r="U15" i="9"/>
  <c r="T15" i="9"/>
  <c r="P33" i="12"/>
  <c r="O33" i="12"/>
  <c r="E15" i="7"/>
  <c r="F15" i="7"/>
  <c r="U16" i="9"/>
  <c r="T16" i="9"/>
  <c r="P34" i="12"/>
  <c r="O34" i="12"/>
  <c r="E16" i="7"/>
  <c r="F16" i="7"/>
  <c r="K6" i="12"/>
  <c r="J6" i="12"/>
  <c r="U24" i="6"/>
  <c r="T24" i="6"/>
  <c r="J7" i="7"/>
  <c r="K7" i="7"/>
  <c r="F61" i="12"/>
  <c r="E61" i="12"/>
  <c r="O25" i="8"/>
  <c r="P25" i="8"/>
  <c r="U46" i="7"/>
  <c r="T46" i="7"/>
  <c r="E26" i="7"/>
  <c r="F26" i="7"/>
  <c r="K9" i="12"/>
  <c r="J9" i="12"/>
  <c r="P9" i="12"/>
  <c r="O9" i="12"/>
  <c r="E10" i="11"/>
  <c r="F10" i="11"/>
  <c r="U28" i="6"/>
  <c r="T28" i="6"/>
  <c r="J11" i="7"/>
  <c r="K11" i="7"/>
  <c r="F65" i="12"/>
  <c r="E65" i="12"/>
  <c r="O29" i="8"/>
  <c r="P29" i="8"/>
  <c r="U50" i="7"/>
  <c r="T50" i="7"/>
  <c r="E30" i="7"/>
  <c r="F30" i="7"/>
  <c r="K13" i="12"/>
  <c r="J13" i="12"/>
  <c r="P13" i="12"/>
  <c r="O13" i="12"/>
  <c r="E14" i="11"/>
  <c r="F14" i="11"/>
  <c r="U32" i="6"/>
  <c r="T32" i="6"/>
  <c r="J15" i="7"/>
  <c r="K15" i="7"/>
  <c r="F69" i="12"/>
  <c r="E69" i="12"/>
  <c r="O33" i="8"/>
  <c r="P33" i="8"/>
  <c r="U54" i="7"/>
  <c r="T54" i="7"/>
  <c r="E34" i="7"/>
  <c r="F34" i="7"/>
  <c r="K42" i="8"/>
  <c r="J42" i="8"/>
  <c r="K24" i="6"/>
  <c r="J24" i="6"/>
  <c r="K42" i="11"/>
  <c r="J42" i="11"/>
  <c r="J43" i="8"/>
  <c r="K43" i="8"/>
  <c r="K25" i="6"/>
  <c r="J25" i="6"/>
  <c r="J43" i="11"/>
  <c r="K43" i="11"/>
  <c r="K44" i="8"/>
  <c r="J44" i="8"/>
  <c r="K26" i="6"/>
  <c r="J26" i="6"/>
  <c r="K44" i="11"/>
  <c r="J44" i="11"/>
  <c r="J45" i="8"/>
  <c r="K45" i="8"/>
  <c r="K27" i="6"/>
  <c r="J27" i="6"/>
  <c r="J45" i="11"/>
  <c r="K45" i="11"/>
  <c r="K46" i="8"/>
  <c r="J46" i="8"/>
  <c r="K28" i="6"/>
  <c r="J28" i="6"/>
  <c r="K46" i="11"/>
  <c r="J46" i="11"/>
  <c r="J47" i="8"/>
  <c r="K47" i="8"/>
  <c r="K29" i="6"/>
  <c r="J29" i="6"/>
  <c r="J47" i="11"/>
  <c r="K47" i="11"/>
  <c r="K48" i="8"/>
  <c r="J48" i="8"/>
  <c r="K30" i="6"/>
  <c r="J30" i="6"/>
  <c r="K48" i="11"/>
  <c r="J48" i="11"/>
  <c r="J49" i="8"/>
  <c r="K49" i="8"/>
  <c r="K31" i="6"/>
  <c r="J31" i="6"/>
  <c r="J49" i="11"/>
  <c r="K49" i="11"/>
  <c r="K50" i="8"/>
  <c r="J50" i="8"/>
  <c r="K32" i="6"/>
  <c r="J32" i="6"/>
  <c r="K50" i="11"/>
  <c r="J50" i="11"/>
  <c r="J51" i="8"/>
  <c r="K51" i="8"/>
  <c r="K33" i="6"/>
  <c r="J33" i="6"/>
  <c r="J51" i="11"/>
  <c r="K51" i="11"/>
  <c r="K52" i="8"/>
  <c r="J52" i="8"/>
  <c r="K34" i="6"/>
  <c r="J34" i="6"/>
  <c r="K52" i="11"/>
  <c r="J52" i="11"/>
  <c r="F122" i="12"/>
  <c r="E122" i="12"/>
  <c r="P24" i="6"/>
  <c r="O24" i="6"/>
  <c r="F43" i="9"/>
  <c r="E43" i="9"/>
  <c r="K7" i="16"/>
  <c r="J7" i="16"/>
  <c r="U43" i="12"/>
  <c r="T43" i="12"/>
  <c r="U62" i="12"/>
  <c r="T62" i="12"/>
  <c r="O46" i="7"/>
  <c r="P46" i="7"/>
  <c r="K9" i="6"/>
  <c r="J9" i="6"/>
  <c r="U9" i="8"/>
  <c r="T9" i="8"/>
  <c r="F126" i="12"/>
  <c r="E126" i="12"/>
  <c r="P28" i="6"/>
  <c r="O28" i="6"/>
  <c r="F47" i="9"/>
  <c r="E47" i="9"/>
  <c r="K11" i="16"/>
  <c r="J11" i="16"/>
  <c r="U47" i="12"/>
  <c r="T47" i="12"/>
  <c r="U66" i="12"/>
  <c r="T66" i="12"/>
  <c r="P50" i="7"/>
  <c r="O50" i="7"/>
  <c r="K13" i="6"/>
  <c r="J13" i="6"/>
  <c r="U13" i="8"/>
  <c r="T13" i="8"/>
  <c r="F130" i="12"/>
  <c r="E130" i="12"/>
  <c r="P32" i="6"/>
  <c r="O32" i="6"/>
  <c r="F51" i="9"/>
  <c r="E51" i="9"/>
  <c r="K15" i="16"/>
  <c r="J15" i="16"/>
  <c r="U51" i="12"/>
  <c r="T51" i="12"/>
  <c r="U70" i="12"/>
  <c r="T70" i="12"/>
  <c r="P54" i="7"/>
  <c r="O54" i="7"/>
  <c r="K6" i="14"/>
  <c r="J45" i="7"/>
  <c r="K45" i="7"/>
  <c r="F25" i="8"/>
  <c r="E25" i="8"/>
  <c r="F26" i="10"/>
  <c r="E26" i="10"/>
  <c r="J9" i="14"/>
  <c r="K9" i="14"/>
  <c r="U9" i="10"/>
  <c r="T9" i="10"/>
  <c r="E9" i="10"/>
  <c r="F9" i="10"/>
  <c r="F28" i="11"/>
  <c r="E28" i="11"/>
  <c r="O28" i="7"/>
  <c r="P28" i="7"/>
  <c r="J49" i="7"/>
  <c r="K49" i="7"/>
  <c r="F29" i="8"/>
  <c r="E29" i="8"/>
  <c r="F30" i="10"/>
  <c r="E30" i="10"/>
  <c r="K13" i="14"/>
  <c r="J13" i="14"/>
  <c r="U13" i="10"/>
  <c r="T13" i="10"/>
  <c r="E13" i="10"/>
  <c r="F13" i="10"/>
  <c r="F32" i="11"/>
  <c r="E32" i="11"/>
  <c r="O32" i="7"/>
  <c r="P32" i="7"/>
  <c r="U15" i="10"/>
  <c r="T15" i="10"/>
  <c r="F15" i="10"/>
  <c r="E15" i="10"/>
  <c r="F34" i="10"/>
  <c r="E34" i="10"/>
  <c r="K6" i="11"/>
  <c r="K61" i="12"/>
  <c r="J61" i="12"/>
  <c r="K25" i="12"/>
  <c r="J25" i="12"/>
  <c r="F8" i="6"/>
  <c r="E8" i="6"/>
  <c r="K26" i="9"/>
  <c r="J26" i="9"/>
  <c r="K8" i="11"/>
  <c r="J8" i="11"/>
  <c r="K63" i="12"/>
  <c r="J63" i="12"/>
  <c r="K27" i="12"/>
  <c r="J27" i="12"/>
  <c r="F10" i="6"/>
  <c r="E10" i="6"/>
  <c r="K28" i="9"/>
  <c r="J28" i="9"/>
  <c r="K10" i="11"/>
  <c r="J10" i="11"/>
  <c r="K65" i="12"/>
  <c r="J65" i="12"/>
  <c r="K29" i="12"/>
  <c r="J29" i="12"/>
  <c r="F12" i="6"/>
  <c r="E12" i="6"/>
  <c r="K30" i="9"/>
  <c r="J30" i="9"/>
  <c r="K12" i="11"/>
  <c r="J12" i="11"/>
  <c r="K67" i="12"/>
  <c r="J67" i="12"/>
  <c r="K31" i="12"/>
  <c r="J31" i="12"/>
  <c r="F14" i="6"/>
  <c r="E14" i="6"/>
  <c r="J32" i="9"/>
  <c r="K32" i="9"/>
  <c r="K14" i="11"/>
  <c r="J14" i="11"/>
  <c r="K69" i="12"/>
  <c r="J69" i="12"/>
  <c r="K33" i="12"/>
  <c r="J33" i="12"/>
  <c r="F16" i="6"/>
  <c r="E16" i="6"/>
  <c r="K34" i="9"/>
  <c r="J34" i="9"/>
  <c r="K16" i="11"/>
  <c r="J16" i="11"/>
  <c r="P100" i="12"/>
  <c r="O100" i="12"/>
  <c r="AI40" i="39"/>
  <c r="F41" i="39"/>
  <c r="U25" i="11"/>
  <c r="T25" i="11"/>
  <c r="O8" i="7"/>
  <c r="P8" i="7"/>
  <c r="P103" i="12"/>
  <c r="O103" i="12"/>
  <c r="O27" i="11"/>
  <c r="P27" i="11"/>
  <c r="K10" i="13"/>
  <c r="J10" i="13"/>
  <c r="O11" i="7"/>
  <c r="P11" i="7"/>
  <c r="AI45" i="39"/>
  <c r="E46" i="39"/>
  <c r="F46" i="39"/>
  <c r="T30" i="11"/>
  <c r="U30" i="11"/>
  <c r="P30" i="11"/>
  <c r="O30" i="11"/>
  <c r="K13" i="13"/>
  <c r="J13" i="13"/>
  <c r="P108" i="12"/>
  <c r="O108" i="12"/>
  <c r="AI48" i="39"/>
  <c r="F49" i="39"/>
  <c r="U33" i="11"/>
  <c r="T33" i="11"/>
  <c r="O16" i="7"/>
  <c r="P16" i="7"/>
  <c r="P7" i="6"/>
  <c r="O7" i="6"/>
  <c r="U8" i="13"/>
  <c r="T8" i="13"/>
  <c r="F27" i="9"/>
  <c r="E27" i="9"/>
  <c r="P11" i="6"/>
  <c r="O11" i="6"/>
  <c r="J30" i="7"/>
  <c r="K30" i="7"/>
  <c r="J32" i="7"/>
  <c r="K32" i="7"/>
  <c r="J34" i="7"/>
  <c r="K34" i="7"/>
  <c r="J26" i="10"/>
  <c r="K26" i="10"/>
  <c r="P45" i="11"/>
  <c r="O45" i="11"/>
  <c r="F10" i="13"/>
  <c r="E10" i="13"/>
  <c r="K48" i="10"/>
  <c r="J48" i="10"/>
  <c r="O49" i="11"/>
  <c r="P49" i="11"/>
  <c r="F14" i="13"/>
  <c r="E14" i="13"/>
  <c r="P15" i="14"/>
  <c r="O15" i="14"/>
  <c r="T7" i="7"/>
  <c r="U7" i="7"/>
  <c r="U10" i="11"/>
  <c r="T10" i="11"/>
  <c r="U12" i="11"/>
  <c r="T12" i="11"/>
  <c r="T31" i="10"/>
  <c r="U31" i="10"/>
  <c r="E14" i="9"/>
  <c r="F14" i="9"/>
  <c r="T33" i="10"/>
  <c r="U33" i="10"/>
  <c r="O6" i="11"/>
  <c r="P6" i="11"/>
  <c r="F26" i="12"/>
  <c r="E26" i="12"/>
  <c r="K26" i="8"/>
  <c r="J26" i="8"/>
  <c r="K27" i="8"/>
  <c r="J27" i="8"/>
  <c r="F29" i="12"/>
  <c r="E29" i="12"/>
  <c r="K29" i="8"/>
  <c r="J29" i="8"/>
  <c r="F32" i="12"/>
  <c r="E32" i="12"/>
  <c r="F7" i="11"/>
  <c r="E7" i="11"/>
  <c r="E27" i="7"/>
  <c r="F27" i="7"/>
  <c r="U29" i="6"/>
  <c r="T29" i="6"/>
  <c r="P14" i="12"/>
  <c r="O14" i="12"/>
  <c r="U24" i="9"/>
  <c r="T24" i="9"/>
  <c r="F100" i="12"/>
  <c r="E100" i="12"/>
  <c r="U28" i="9"/>
  <c r="T28" i="9"/>
  <c r="U29" i="9"/>
  <c r="T29" i="9"/>
  <c r="F105" i="12"/>
  <c r="E105" i="12"/>
  <c r="U31" i="9"/>
  <c r="T31" i="9"/>
  <c r="U33" i="9"/>
  <c r="T33" i="9"/>
  <c r="F110" i="12"/>
  <c r="E110" i="12"/>
  <c r="P6" i="6"/>
  <c r="O6" i="6"/>
  <c r="F24" i="9"/>
  <c r="E24" i="9"/>
  <c r="P8" i="6"/>
  <c r="O8" i="6"/>
  <c r="F26" i="9"/>
  <c r="E26" i="9"/>
  <c r="U9" i="13"/>
  <c r="T9" i="13"/>
  <c r="P10" i="6"/>
  <c r="O10" i="6"/>
  <c r="F10" i="16"/>
  <c r="E10" i="16"/>
  <c r="F28" i="9"/>
  <c r="E28" i="9"/>
  <c r="J29" i="7"/>
  <c r="K29" i="7"/>
  <c r="P12" i="6"/>
  <c r="O12" i="6"/>
  <c r="E12" i="16"/>
  <c r="F12" i="16"/>
  <c r="U13" i="13"/>
  <c r="T13" i="13"/>
  <c r="J31" i="7"/>
  <c r="K31" i="7"/>
  <c r="F14" i="16"/>
  <c r="E14" i="16"/>
  <c r="U15" i="13"/>
  <c r="T15" i="13"/>
  <c r="J33" i="7"/>
  <c r="K33" i="7"/>
  <c r="F16" i="16"/>
  <c r="E16" i="16"/>
  <c r="P43" i="11"/>
  <c r="O43" i="11"/>
  <c r="F8" i="13"/>
  <c r="E8" i="13"/>
  <c r="P9" i="14"/>
  <c r="O9" i="14"/>
  <c r="K46" i="10"/>
  <c r="J46" i="10"/>
  <c r="O47" i="11"/>
  <c r="P47" i="11"/>
  <c r="F12" i="13"/>
  <c r="E12" i="13"/>
  <c r="P13" i="14"/>
  <c r="O13" i="14"/>
  <c r="J32" i="10"/>
  <c r="K32" i="10"/>
  <c r="K50" i="10"/>
  <c r="J50" i="10"/>
  <c r="K15" i="15"/>
  <c r="J15" i="15"/>
  <c r="O51" i="11"/>
  <c r="P51" i="11"/>
  <c r="F16" i="13"/>
  <c r="E16" i="13"/>
  <c r="P16" i="14"/>
  <c r="O16" i="14"/>
  <c r="T6" i="7"/>
  <c r="U6" i="7"/>
  <c r="U24" i="10"/>
  <c r="T24" i="10"/>
  <c r="T7" i="11"/>
  <c r="U7" i="11"/>
  <c r="F7" i="9"/>
  <c r="E7" i="9"/>
  <c r="P7" i="9"/>
  <c r="O7" i="9"/>
  <c r="T8" i="7"/>
  <c r="U8" i="7"/>
  <c r="U26" i="10"/>
  <c r="T26" i="10"/>
  <c r="T9" i="11"/>
  <c r="U9" i="11"/>
  <c r="F9" i="9"/>
  <c r="E9" i="9"/>
  <c r="P9" i="9"/>
  <c r="O9" i="9"/>
  <c r="T10" i="7"/>
  <c r="U10" i="7"/>
  <c r="U28" i="10"/>
  <c r="T28" i="10"/>
  <c r="T11" i="11"/>
  <c r="U11" i="11"/>
  <c r="F11" i="9"/>
  <c r="E11" i="9"/>
  <c r="P11" i="9"/>
  <c r="O11" i="9"/>
  <c r="T12" i="7"/>
  <c r="U12" i="7"/>
  <c r="U30" i="10"/>
  <c r="T30" i="10"/>
  <c r="T13" i="11"/>
  <c r="U13" i="11"/>
  <c r="F13" i="9"/>
  <c r="E13" i="9"/>
  <c r="P13" i="9"/>
  <c r="O13" i="9"/>
  <c r="T14" i="7"/>
  <c r="U14" i="7"/>
  <c r="U32" i="10"/>
  <c r="T32" i="10"/>
  <c r="T15" i="11"/>
  <c r="U15" i="11"/>
  <c r="F15" i="9"/>
  <c r="E15" i="9"/>
  <c r="P15" i="9"/>
  <c r="O15" i="9"/>
  <c r="T16" i="7"/>
  <c r="U16" i="7"/>
  <c r="U34" i="10"/>
  <c r="T34" i="10"/>
  <c r="U6" i="9"/>
  <c r="T6" i="9"/>
  <c r="O7" i="15"/>
  <c r="P7" i="15"/>
  <c r="T25" i="8"/>
  <c r="U25" i="8"/>
  <c r="P8" i="15"/>
  <c r="O8" i="15"/>
  <c r="U26" i="8"/>
  <c r="T26" i="8"/>
  <c r="P9" i="15"/>
  <c r="O9" i="15"/>
  <c r="T27" i="8"/>
  <c r="U27" i="8"/>
  <c r="P10" i="15"/>
  <c r="O10" i="15"/>
  <c r="U28" i="8"/>
  <c r="T28" i="8"/>
  <c r="P11" i="15"/>
  <c r="O11" i="15"/>
  <c r="T29" i="8"/>
  <c r="U29" i="8"/>
  <c r="P12" i="15"/>
  <c r="O12" i="15"/>
  <c r="U30" i="8"/>
  <c r="T30" i="8"/>
  <c r="P13" i="15"/>
  <c r="O13" i="15"/>
  <c r="T31" i="8"/>
  <c r="U31" i="8"/>
  <c r="P14" i="15"/>
  <c r="O14" i="15"/>
  <c r="U32" i="8"/>
  <c r="T32" i="8"/>
  <c r="O15" i="15"/>
  <c r="P15" i="15"/>
  <c r="T33" i="8"/>
  <c r="U33" i="8"/>
  <c r="P16" i="15"/>
  <c r="O16" i="15"/>
  <c r="U34" i="8"/>
  <c r="T34" i="8"/>
  <c r="E6" i="11"/>
  <c r="F6" i="11"/>
  <c r="E60" i="12"/>
  <c r="P24" i="8"/>
  <c r="O24" i="8"/>
  <c r="T45" i="7"/>
  <c r="U45" i="7"/>
  <c r="E25" i="7"/>
  <c r="F25" i="7"/>
  <c r="K8" i="12"/>
  <c r="J8" i="12"/>
  <c r="P8" i="12"/>
  <c r="O8" i="12"/>
  <c r="F9" i="11"/>
  <c r="E9" i="11"/>
  <c r="U27" i="6"/>
  <c r="T27" i="6"/>
  <c r="J10" i="7"/>
  <c r="K10" i="7"/>
  <c r="F64" i="12"/>
  <c r="E64" i="12"/>
  <c r="P28" i="8"/>
  <c r="O28" i="8"/>
  <c r="U49" i="7"/>
  <c r="T49" i="7"/>
  <c r="E29" i="7"/>
  <c r="F29" i="7"/>
  <c r="K12" i="12"/>
  <c r="J12" i="12"/>
  <c r="P12" i="12"/>
  <c r="O12" i="12"/>
  <c r="F13" i="11"/>
  <c r="E13" i="11"/>
  <c r="U31" i="6"/>
  <c r="T31" i="6"/>
  <c r="J14" i="7"/>
  <c r="K14" i="7"/>
  <c r="F68" i="12"/>
  <c r="E68" i="12"/>
  <c r="P32" i="8"/>
  <c r="O32" i="8"/>
  <c r="U53" i="7"/>
  <c r="T53" i="7"/>
  <c r="E33" i="7"/>
  <c r="F33" i="7"/>
  <c r="K16" i="12"/>
  <c r="J16" i="12"/>
  <c r="P16" i="12"/>
  <c r="O16" i="12"/>
  <c r="T24" i="7"/>
  <c r="U24" i="7"/>
  <c r="J24" i="11"/>
  <c r="K24" i="11"/>
  <c r="T25" i="7"/>
  <c r="U25" i="7"/>
  <c r="K25" i="11"/>
  <c r="J25" i="11"/>
  <c r="T26" i="7"/>
  <c r="U26" i="7"/>
  <c r="J26" i="11"/>
  <c r="K26" i="11"/>
  <c r="T27" i="7"/>
  <c r="U27" i="7"/>
  <c r="K27" i="11"/>
  <c r="J27" i="11"/>
  <c r="T28" i="7"/>
  <c r="U28" i="7"/>
  <c r="J28" i="11"/>
  <c r="K28" i="11"/>
  <c r="T29" i="7"/>
  <c r="U29" i="7"/>
  <c r="K29" i="11"/>
  <c r="J29" i="11"/>
  <c r="T30" i="7"/>
  <c r="U30" i="7"/>
  <c r="J30" i="11"/>
  <c r="K30" i="11"/>
  <c r="T31" i="7"/>
  <c r="U31" i="7"/>
  <c r="K31" i="11"/>
  <c r="J31" i="11"/>
  <c r="T32" i="7"/>
  <c r="U32" i="7"/>
  <c r="J32" i="11"/>
  <c r="K32" i="11"/>
  <c r="T33" i="7"/>
  <c r="U33" i="7"/>
  <c r="K33" i="11"/>
  <c r="J33" i="11"/>
  <c r="T34" i="7"/>
  <c r="U34" i="7"/>
  <c r="J34" i="11"/>
  <c r="K34" i="11"/>
  <c r="F42" i="9"/>
  <c r="E42" i="9"/>
  <c r="K6" i="16"/>
  <c r="J6" i="16"/>
  <c r="U42" i="12"/>
  <c r="T42" i="12"/>
  <c r="U61" i="12"/>
  <c r="T61" i="12"/>
  <c r="P45" i="7"/>
  <c r="O45" i="7"/>
  <c r="K8" i="6"/>
  <c r="J8" i="6"/>
  <c r="T8" i="8"/>
  <c r="U8" i="8"/>
  <c r="F125" i="12"/>
  <c r="E125" i="12"/>
  <c r="P27" i="6"/>
  <c r="O27" i="6"/>
  <c r="F46" i="9"/>
  <c r="E46" i="9"/>
  <c r="K10" i="16"/>
  <c r="J10" i="16"/>
  <c r="U46" i="12"/>
  <c r="T46" i="12"/>
  <c r="U65" i="12"/>
  <c r="T65" i="12"/>
  <c r="P49" i="7"/>
  <c r="O49" i="7"/>
  <c r="K12" i="6"/>
  <c r="J12" i="6"/>
  <c r="T12" i="8"/>
  <c r="U12" i="8"/>
  <c r="F129" i="12"/>
  <c r="E129" i="12"/>
  <c r="P31" i="6"/>
  <c r="O31" i="6"/>
  <c r="F50" i="9"/>
  <c r="E50" i="9"/>
  <c r="K14" i="16"/>
  <c r="J14" i="16"/>
  <c r="U50" i="12"/>
  <c r="T50" i="12"/>
  <c r="U69" i="12"/>
  <c r="T69" i="12"/>
  <c r="P53" i="7"/>
  <c r="O53" i="7"/>
  <c r="K16" i="6"/>
  <c r="J16" i="6"/>
  <c r="T16" i="8"/>
  <c r="U16" i="8"/>
  <c r="K44" i="7"/>
  <c r="E25" i="11"/>
  <c r="F25" i="11"/>
  <c r="O25" i="7"/>
  <c r="P25" i="7"/>
  <c r="K46" i="7"/>
  <c r="J46" i="7"/>
  <c r="F26" i="8"/>
  <c r="E26" i="8"/>
  <c r="E27" i="10"/>
  <c r="F27" i="10"/>
  <c r="K10" i="14"/>
  <c r="J10" i="14"/>
  <c r="T10" i="10"/>
  <c r="U10" i="10"/>
  <c r="E10" i="10"/>
  <c r="F10" i="10"/>
  <c r="E29" i="11"/>
  <c r="F29" i="11"/>
  <c r="O29" i="7"/>
  <c r="P29" i="7"/>
  <c r="K50" i="7"/>
  <c r="J50" i="7"/>
  <c r="F30" i="8"/>
  <c r="E30" i="8"/>
  <c r="E31" i="10"/>
  <c r="F31" i="10"/>
  <c r="K14" i="14"/>
  <c r="J14" i="14"/>
  <c r="T14" i="10"/>
  <c r="U14" i="10"/>
  <c r="E14" i="10"/>
  <c r="F14" i="10"/>
  <c r="AG49" i="39"/>
  <c r="P33" i="39"/>
  <c r="E33" i="10"/>
  <c r="F33" i="10"/>
  <c r="K54" i="7"/>
  <c r="J54" i="7"/>
  <c r="F34" i="8"/>
  <c r="E34" i="8"/>
  <c r="E42" i="10"/>
  <c r="F42" i="10"/>
  <c r="E42" i="11"/>
  <c r="P6" i="8"/>
  <c r="O6" i="8"/>
  <c r="E44" i="7"/>
  <c r="F43" i="11"/>
  <c r="E43" i="11"/>
  <c r="E45" i="7"/>
  <c r="F45" i="7"/>
  <c r="E44" i="10"/>
  <c r="F44" i="10"/>
  <c r="P8" i="8"/>
  <c r="O8" i="8"/>
  <c r="F26" i="6"/>
  <c r="E26" i="6"/>
  <c r="F45" i="11"/>
  <c r="E45" i="11"/>
  <c r="F47" i="7"/>
  <c r="E47" i="7"/>
  <c r="E46" i="10"/>
  <c r="F46" i="10"/>
  <c r="P10" i="8"/>
  <c r="O10" i="8"/>
  <c r="F28" i="6"/>
  <c r="E28" i="6"/>
  <c r="F47" i="11"/>
  <c r="E47" i="11"/>
  <c r="F49" i="7"/>
  <c r="E49" i="7"/>
  <c r="E48" i="10"/>
  <c r="F48" i="10"/>
  <c r="P12" i="8"/>
  <c r="O12" i="8"/>
  <c r="F30" i="6"/>
  <c r="E30" i="6"/>
  <c r="F49" i="11"/>
  <c r="E49" i="11"/>
  <c r="F51" i="7"/>
  <c r="E51" i="7"/>
  <c r="E50" i="10"/>
  <c r="F50" i="10"/>
  <c r="P14" i="8"/>
  <c r="O14" i="8"/>
  <c r="F32" i="6"/>
  <c r="E32" i="6"/>
  <c r="F51" i="11"/>
  <c r="E51" i="11"/>
  <c r="F53" i="7"/>
  <c r="E53" i="7"/>
  <c r="E52" i="10"/>
  <c r="F52" i="10"/>
  <c r="P16" i="8"/>
  <c r="O16" i="8"/>
  <c r="F34" i="6"/>
  <c r="E34" i="6"/>
  <c r="O6" i="7"/>
  <c r="P6" i="7"/>
  <c r="P101" i="12"/>
  <c r="O101" i="12"/>
  <c r="O25" i="11"/>
  <c r="P25" i="11"/>
  <c r="J8" i="13"/>
  <c r="K8" i="13"/>
  <c r="O9" i="7"/>
  <c r="P9" i="7"/>
  <c r="AI43" i="39"/>
  <c r="E44" i="39"/>
  <c r="F44" i="39"/>
  <c r="T28" i="11"/>
  <c r="U28" i="11"/>
  <c r="P28" i="11"/>
  <c r="O28" i="11"/>
  <c r="K11" i="13"/>
  <c r="J11" i="13"/>
  <c r="P106" i="12"/>
  <c r="O106" i="12"/>
  <c r="AI46" i="39"/>
  <c r="F47" i="39"/>
  <c r="U31" i="11"/>
  <c r="T31" i="11"/>
  <c r="O14" i="7"/>
  <c r="P14" i="7"/>
  <c r="P109" i="12"/>
  <c r="O109" i="12"/>
  <c r="O33" i="11"/>
  <c r="P33" i="11"/>
  <c r="J16" i="13"/>
  <c r="K16" i="13"/>
  <c r="U6" i="13"/>
  <c r="T6" i="13"/>
  <c r="J24" i="7"/>
  <c r="K24" i="7"/>
  <c r="F7" i="16"/>
  <c r="E7" i="16"/>
  <c r="P9" i="6"/>
  <c r="O9" i="6"/>
  <c r="J28" i="7"/>
  <c r="K28" i="7"/>
  <c r="U12" i="13"/>
  <c r="T12" i="13"/>
  <c r="F13" i="16"/>
  <c r="E13" i="16"/>
  <c r="F15" i="16"/>
  <c r="E15" i="16"/>
  <c r="J30" i="10"/>
  <c r="K30" i="10"/>
  <c r="J34" i="10"/>
  <c r="K34" i="10"/>
  <c r="O52" i="11"/>
  <c r="P52" i="11"/>
  <c r="E6" i="9"/>
  <c r="F6" i="9"/>
  <c r="T25" i="10"/>
  <c r="U25" i="10"/>
  <c r="T9" i="7"/>
  <c r="U9" i="7"/>
  <c r="O10" i="9"/>
  <c r="P10" i="9"/>
  <c r="E12" i="9"/>
  <c r="F12" i="9"/>
  <c r="T15" i="7"/>
  <c r="U15" i="7"/>
  <c r="E16" i="9"/>
  <c r="F16" i="9"/>
  <c r="P16" i="9"/>
  <c r="O16" i="9"/>
  <c r="K24" i="8"/>
  <c r="J24" i="8"/>
  <c r="F30" i="12"/>
  <c r="E30" i="12"/>
  <c r="K30" i="8"/>
  <c r="J30" i="8"/>
  <c r="K31" i="8"/>
  <c r="J31" i="8"/>
  <c r="K32" i="8"/>
  <c r="J32" i="8"/>
  <c r="P6" i="12"/>
  <c r="O6" i="12"/>
  <c r="U25" i="6"/>
  <c r="T25" i="6"/>
  <c r="P10" i="12"/>
  <c r="O10" i="12"/>
  <c r="E31" i="7"/>
  <c r="F31" i="7"/>
  <c r="U33" i="6"/>
  <c r="T33" i="6"/>
  <c r="J16" i="7"/>
  <c r="K16" i="7"/>
  <c r="F70" i="12"/>
  <c r="E70" i="12"/>
  <c r="P34" i="8"/>
  <c r="O34" i="8"/>
  <c r="U25" i="9"/>
  <c r="T25" i="9"/>
  <c r="F101" i="12"/>
  <c r="E101" i="12"/>
  <c r="U26" i="9"/>
  <c r="T26" i="9"/>
  <c r="F103" i="12"/>
  <c r="E103" i="12"/>
  <c r="F106" i="12"/>
  <c r="E106" i="12"/>
  <c r="F107" i="12"/>
  <c r="E107" i="12"/>
  <c r="U32" i="9"/>
  <c r="T32" i="9"/>
  <c r="F108" i="12"/>
  <c r="E108" i="12"/>
  <c r="U34" i="9"/>
  <c r="T34" i="9"/>
  <c r="T6" i="8"/>
  <c r="U6" i="8"/>
  <c r="P25" i="6"/>
  <c r="O25" i="6"/>
  <c r="P47" i="7"/>
  <c r="O47" i="7"/>
  <c r="T10" i="8"/>
  <c r="U10" i="8"/>
  <c r="P29" i="6"/>
  <c r="O29" i="6"/>
  <c r="K12" i="16"/>
  <c r="J12" i="16"/>
  <c r="U67" i="12"/>
  <c r="T67" i="12"/>
  <c r="K14" i="6"/>
  <c r="J14" i="6"/>
  <c r="F131" i="12"/>
  <c r="E131" i="12"/>
  <c r="K16" i="16"/>
  <c r="J16" i="16"/>
  <c r="F24" i="8"/>
  <c r="F6" i="16"/>
  <c r="E6" i="16"/>
  <c r="U7" i="13"/>
  <c r="T7" i="13"/>
  <c r="J25" i="7"/>
  <c r="K25" i="7"/>
  <c r="F8" i="16"/>
  <c r="E8" i="16"/>
  <c r="J27" i="7"/>
  <c r="K27" i="7"/>
  <c r="U11" i="13"/>
  <c r="T11" i="13"/>
  <c r="F30" i="9"/>
  <c r="E30" i="9"/>
  <c r="P14" i="6"/>
  <c r="O14" i="6"/>
  <c r="F32" i="9"/>
  <c r="E32" i="9"/>
  <c r="P16" i="6"/>
  <c r="O16" i="6"/>
  <c r="F34" i="9"/>
  <c r="E34" i="9"/>
  <c r="P6" i="13"/>
  <c r="O6" i="13"/>
  <c r="K42" i="10"/>
  <c r="J42" i="10"/>
  <c r="K7" i="15"/>
  <c r="J7" i="15"/>
  <c r="P9" i="13"/>
  <c r="O9" i="13"/>
  <c r="J28" i="10"/>
  <c r="K28" i="10"/>
  <c r="K11" i="15"/>
  <c r="J11" i="15"/>
  <c r="O13" i="13"/>
  <c r="P13" i="13"/>
  <c r="P24" i="10"/>
  <c r="O24" i="10"/>
  <c r="U82" i="12"/>
  <c r="T82" i="12"/>
  <c r="F7" i="15"/>
  <c r="E7" i="15"/>
  <c r="P25" i="9"/>
  <c r="O25" i="9"/>
  <c r="U101" i="12"/>
  <c r="T101" i="12"/>
  <c r="P26" i="10"/>
  <c r="O26" i="10"/>
  <c r="U84" i="12"/>
  <c r="T84" i="12"/>
  <c r="F9" i="15"/>
  <c r="E9" i="15"/>
  <c r="P27" i="9"/>
  <c r="O27" i="9"/>
  <c r="U103" i="12"/>
  <c r="T103" i="12"/>
  <c r="P28" i="10"/>
  <c r="O28" i="10"/>
  <c r="U86" i="12"/>
  <c r="T86" i="12"/>
  <c r="F11" i="15"/>
  <c r="E11" i="15"/>
  <c r="P29" i="9"/>
  <c r="O29" i="9"/>
  <c r="U105" i="12"/>
  <c r="T105" i="12"/>
  <c r="P30" i="10"/>
  <c r="O30" i="10"/>
  <c r="U88" i="12"/>
  <c r="T88" i="12"/>
  <c r="E13" i="15"/>
  <c r="F13" i="15"/>
  <c r="P31" i="9"/>
  <c r="O31" i="9"/>
  <c r="U107" i="12"/>
  <c r="T107" i="12"/>
  <c r="P32" i="10"/>
  <c r="O32" i="10"/>
  <c r="U90" i="12"/>
  <c r="T90" i="12"/>
  <c r="F15" i="15"/>
  <c r="E15" i="15"/>
  <c r="P33" i="9"/>
  <c r="O33" i="9"/>
  <c r="U109" i="12"/>
  <c r="T109" i="12"/>
  <c r="P34" i="10"/>
  <c r="O34" i="10"/>
  <c r="U92" i="12"/>
  <c r="T92" i="12"/>
  <c r="F6" i="13"/>
  <c r="E6" i="13"/>
  <c r="O6" i="14"/>
  <c r="P6" i="14"/>
  <c r="K25" i="10"/>
  <c r="J25" i="10"/>
  <c r="J43" i="10"/>
  <c r="K43" i="10"/>
  <c r="K8" i="15"/>
  <c r="J8" i="15"/>
  <c r="O44" i="11"/>
  <c r="P44" i="11"/>
  <c r="F9" i="13"/>
  <c r="E9" i="13"/>
  <c r="P10" i="13"/>
  <c r="O10" i="13"/>
  <c r="P10" i="14"/>
  <c r="O10" i="14"/>
  <c r="K29" i="10"/>
  <c r="J29" i="10"/>
  <c r="J47" i="10"/>
  <c r="K47" i="10"/>
  <c r="K12" i="15"/>
  <c r="J12" i="15"/>
  <c r="O48" i="11"/>
  <c r="P48" i="11"/>
  <c r="F13" i="13"/>
  <c r="E13" i="13"/>
  <c r="P14" i="13"/>
  <c r="O14" i="13"/>
  <c r="O14" i="14"/>
  <c r="P14" i="14"/>
  <c r="K33" i="10"/>
  <c r="J33" i="10"/>
  <c r="J51" i="10"/>
  <c r="K51" i="10"/>
  <c r="K16" i="15"/>
  <c r="J16" i="15"/>
  <c r="K6" i="8"/>
  <c r="J6" i="8"/>
  <c r="E42" i="8"/>
  <c r="F42" i="8"/>
  <c r="K6" i="9"/>
  <c r="J6" i="9"/>
  <c r="U7" i="6"/>
  <c r="T7" i="6"/>
  <c r="F7" i="8"/>
  <c r="E7" i="8"/>
  <c r="K8" i="8"/>
  <c r="J8" i="8"/>
  <c r="E44" i="8"/>
  <c r="F44" i="8"/>
  <c r="K8" i="9"/>
  <c r="J8" i="9"/>
  <c r="U9" i="6"/>
  <c r="T9" i="6"/>
  <c r="F9" i="8"/>
  <c r="E9" i="8"/>
  <c r="K10" i="8"/>
  <c r="J10" i="8"/>
  <c r="E46" i="8"/>
  <c r="F46" i="8"/>
  <c r="K10" i="9"/>
  <c r="J10" i="9"/>
  <c r="U11" i="6"/>
  <c r="T11" i="6"/>
  <c r="F11" i="8"/>
  <c r="E11" i="8"/>
  <c r="K12" i="8"/>
  <c r="J12" i="8"/>
  <c r="E48" i="8"/>
  <c r="F48" i="8"/>
  <c r="K12" i="9"/>
  <c r="J12" i="9"/>
  <c r="U13" i="6"/>
  <c r="T13" i="6"/>
  <c r="F13" i="8"/>
  <c r="E13" i="8"/>
  <c r="K14" i="8"/>
  <c r="J14" i="8"/>
  <c r="E50" i="8"/>
  <c r="F50" i="8"/>
  <c r="K14" i="9"/>
  <c r="J14" i="9"/>
  <c r="U15" i="6"/>
  <c r="T15" i="6"/>
  <c r="F15" i="8"/>
  <c r="E15" i="8"/>
  <c r="K16" i="8"/>
  <c r="J16" i="8"/>
  <c r="E52" i="8"/>
  <c r="F52" i="8"/>
  <c r="K16" i="9"/>
  <c r="J16" i="9"/>
  <c r="P6" i="15"/>
  <c r="O6" i="15"/>
  <c r="U24" i="8"/>
  <c r="T24" i="8"/>
  <c r="P7" i="11"/>
  <c r="O7" i="11"/>
  <c r="J7" i="10"/>
  <c r="K7" i="10"/>
  <c r="O8" i="11"/>
  <c r="P8" i="11"/>
  <c r="K8" i="10"/>
  <c r="J8" i="10"/>
  <c r="P9" i="11"/>
  <c r="O9" i="11"/>
  <c r="J9" i="10"/>
  <c r="K9" i="10"/>
  <c r="O10" i="11"/>
  <c r="P10" i="11"/>
  <c r="K10" i="10"/>
  <c r="J10" i="10"/>
  <c r="P11" i="11"/>
  <c r="O11" i="11"/>
  <c r="J11" i="10"/>
  <c r="K11" i="10"/>
  <c r="O12" i="11"/>
  <c r="P12" i="11"/>
  <c r="K12" i="10"/>
  <c r="J12" i="10"/>
  <c r="P13" i="11"/>
  <c r="O13" i="11"/>
  <c r="J13" i="10"/>
  <c r="K13" i="10"/>
  <c r="O14" i="11"/>
  <c r="P14" i="11"/>
  <c r="K14" i="10"/>
  <c r="J14" i="10"/>
  <c r="P15" i="11"/>
  <c r="O15" i="11"/>
  <c r="J15" i="10"/>
  <c r="K15" i="10"/>
  <c r="O16" i="11"/>
  <c r="P16" i="11"/>
  <c r="K16" i="10"/>
  <c r="J16" i="10"/>
  <c r="J6" i="7"/>
  <c r="K6" i="7"/>
  <c r="E24" i="7"/>
  <c r="F24" i="7"/>
  <c r="K7" i="12"/>
  <c r="J7" i="12"/>
  <c r="P7" i="12"/>
  <c r="O7" i="12"/>
  <c r="E8" i="11"/>
  <c r="F8" i="11"/>
  <c r="U26" i="6"/>
  <c r="T26" i="6"/>
  <c r="J9" i="7"/>
  <c r="K9" i="7"/>
  <c r="F63" i="12"/>
  <c r="E63" i="12"/>
  <c r="O27" i="8"/>
  <c r="P27" i="8"/>
  <c r="U48" i="7"/>
  <c r="T48" i="7"/>
  <c r="E28" i="7"/>
  <c r="F28" i="7"/>
  <c r="K11" i="12"/>
  <c r="J11" i="12"/>
  <c r="P11" i="12"/>
  <c r="O11" i="12"/>
  <c r="E12" i="11"/>
  <c r="F12" i="11"/>
  <c r="U30" i="6"/>
  <c r="T30" i="6"/>
  <c r="J13" i="7"/>
  <c r="K13" i="7"/>
  <c r="F67" i="12"/>
  <c r="E67" i="12"/>
  <c r="O31" i="8"/>
  <c r="P31" i="8"/>
  <c r="U52" i="7"/>
  <c r="T52" i="7"/>
  <c r="E32" i="7"/>
  <c r="F32" i="7"/>
  <c r="K15" i="12"/>
  <c r="J15" i="12"/>
  <c r="P15" i="12"/>
  <c r="O15" i="12"/>
  <c r="E16" i="11"/>
  <c r="F16" i="11"/>
  <c r="U34" i="6"/>
  <c r="T34" i="6"/>
  <c r="P60" i="12"/>
  <c r="O60" i="12"/>
  <c r="F6" i="14"/>
  <c r="E6" i="14"/>
  <c r="P61" i="12"/>
  <c r="O61" i="12"/>
  <c r="F7" i="14"/>
  <c r="E7" i="14"/>
  <c r="P62" i="12"/>
  <c r="O62" i="12"/>
  <c r="F8" i="14"/>
  <c r="E8" i="14"/>
  <c r="P63" i="12"/>
  <c r="O63" i="12"/>
  <c r="F9" i="14"/>
  <c r="E9" i="14"/>
  <c r="P64" i="12"/>
  <c r="O64" i="12"/>
  <c r="F10" i="14"/>
  <c r="E10" i="14"/>
  <c r="P65" i="12"/>
  <c r="O65" i="12"/>
  <c r="F11" i="14"/>
  <c r="E11" i="14"/>
  <c r="P66" i="12"/>
  <c r="O66" i="12"/>
  <c r="E12" i="14"/>
  <c r="F12" i="14"/>
  <c r="P67" i="12"/>
  <c r="O67" i="12"/>
  <c r="F13" i="14"/>
  <c r="E13" i="14"/>
  <c r="P68" i="12"/>
  <c r="O68" i="12"/>
  <c r="F14" i="14"/>
  <c r="E14" i="14"/>
  <c r="P69" i="12"/>
  <c r="O69" i="12"/>
  <c r="F15" i="14"/>
  <c r="E15" i="14"/>
  <c r="P70" i="12"/>
  <c r="O70" i="12"/>
  <c r="F16" i="14"/>
  <c r="E16" i="14"/>
  <c r="U60" i="12"/>
  <c r="T60" i="12"/>
  <c r="P44" i="7"/>
  <c r="O44" i="7"/>
  <c r="K7" i="6"/>
  <c r="J7" i="6"/>
  <c r="U7" i="8"/>
  <c r="T7" i="8"/>
  <c r="F124" i="12"/>
  <c r="E124" i="12"/>
  <c r="P26" i="6"/>
  <c r="O26" i="6"/>
  <c r="F45" i="9"/>
  <c r="E45" i="9"/>
  <c r="J9" i="16"/>
  <c r="K9" i="16"/>
  <c r="U45" i="12"/>
  <c r="T45" i="12"/>
  <c r="U64" i="12"/>
  <c r="T64" i="12"/>
  <c r="O48" i="7"/>
  <c r="P48" i="7"/>
  <c r="K11" i="6"/>
  <c r="J11" i="6"/>
  <c r="U11" i="8"/>
  <c r="T11" i="8"/>
  <c r="F128" i="12"/>
  <c r="E128" i="12"/>
  <c r="P30" i="6"/>
  <c r="O30" i="6"/>
  <c r="F49" i="9"/>
  <c r="E49" i="9"/>
  <c r="K13" i="16"/>
  <c r="J13" i="16"/>
  <c r="U49" i="12"/>
  <c r="T49" i="12"/>
  <c r="U68" i="12"/>
  <c r="T68" i="12"/>
  <c r="O52" i="7"/>
  <c r="P52" i="7"/>
  <c r="K15" i="6"/>
  <c r="J15" i="6"/>
  <c r="U15" i="8"/>
  <c r="T15" i="8"/>
  <c r="F132" i="12"/>
  <c r="E132" i="12"/>
  <c r="P34" i="6"/>
  <c r="O34" i="6"/>
  <c r="K7" i="14"/>
  <c r="J7" i="14"/>
  <c r="U7" i="10"/>
  <c r="T7" i="10"/>
  <c r="E7" i="10"/>
  <c r="F7" i="10"/>
  <c r="F26" i="11"/>
  <c r="E26" i="11"/>
  <c r="O26" i="7"/>
  <c r="P26" i="7"/>
  <c r="J47" i="7"/>
  <c r="K47" i="7"/>
  <c r="F27" i="8"/>
  <c r="E27" i="8"/>
  <c r="F28" i="10"/>
  <c r="E28" i="10"/>
  <c r="K11" i="14"/>
  <c r="J11" i="14"/>
  <c r="U11" i="10"/>
  <c r="T11" i="10"/>
  <c r="E11" i="10"/>
  <c r="F11" i="10"/>
  <c r="F30" i="11"/>
  <c r="E30" i="11"/>
  <c r="O30" i="7"/>
  <c r="P30" i="7"/>
  <c r="K51" i="7"/>
  <c r="J51" i="7"/>
  <c r="F31" i="8"/>
  <c r="E31" i="8"/>
  <c r="F32" i="10"/>
  <c r="E32" i="10"/>
  <c r="J53" i="7"/>
  <c r="K53" i="7"/>
  <c r="F33" i="8"/>
  <c r="E33" i="8"/>
  <c r="K16" i="14"/>
  <c r="J16" i="14"/>
  <c r="F34" i="11"/>
  <c r="E34" i="11"/>
  <c r="O34" i="7"/>
  <c r="P34" i="7"/>
  <c r="F24" i="6"/>
  <c r="E24" i="6"/>
  <c r="F7" i="6"/>
  <c r="E7" i="6"/>
  <c r="K25" i="9"/>
  <c r="J25" i="9"/>
  <c r="J7" i="11"/>
  <c r="K7" i="11"/>
  <c r="K62" i="12"/>
  <c r="J62" i="12"/>
  <c r="K26" i="12"/>
  <c r="J26" i="12"/>
  <c r="F9" i="6"/>
  <c r="E9" i="6"/>
  <c r="K27" i="9"/>
  <c r="J27" i="9"/>
  <c r="J9" i="11"/>
  <c r="K9" i="11"/>
  <c r="K64" i="12"/>
  <c r="J64" i="12"/>
  <c r="K28" i="12"/>
  <c r="J28" i="12"/>
  <c r="F11" i="6"/>
  <c r="E11" i="6"/>
  <c r="K29" i="9"/>
  <c r="J29" i="9"/>
  <c r="J11" i="11"/>
  <c r="K11" i="11"/>
  <c r="K66" i="12"/>
  <c r="J66" i="12"/>
  <c r="K30" i="12"/>
  <c r="J30" i="12"/>
  <c r="F13" i="6"/>
  <c r="E13" i="6"/>
  <c r="K31" i="9"/>
  <c r="J31" i="9"/>
  <c r="J13" i="11"/>
  <c r="K13" i="11"/>
  <c r="K68" i="12"/>
  <c r="J68" i="12"/>
  <c r="K32" i="12"/>
  <c r="J32" i="12"/>
  <c r="F15" i="6"/>
  <c r="E15" i="6"/>
  <c r="K33" i="9"/>
  <c r="J33" i="9"/>
  <c r="J15" i="11"/>
  <c r="K15" i="11"/>
  <c r="K70" i="12"/>
  <c r="J70" i="12"/>
  <c r="K34" i="12"/>
  <c r="J34" i="12"/>
  <c r="K6" i="13"/>
  <c r="J6" i="13"/>
  <c r="O7" i="7"/>
  <c r="P7" i="7"/>
  <c r="AI41" i="39"/>
  <c r="E42" i="39"/>
  <c r="F42" i="39"/>
  <c r="T26" i="11"/>
  <c r="U26" i="11"/>
  <c r="P26" i="11"/>
  <c r="O26" i="11"/>
  <c r="K9" i="13"/>
  <c r="J9" i="13"/>
  <c r="P104" i="12"/>
  <c r="O104" i="12"/>
  <c r="AI44" i="39"/>
  <c r="F45" i="39"/>
  <c r="U29" i="11"/>
  <c r="T29" i="11"/>
  <c r="O12" i="7"/>
  <c r="P12" i="7"/>
  <c r="P107" i="12"/>
  <c r="O107" i="12"/>
  <c r="O31" i="11"/>
  <c r="P31" i="11"/>
  <c r="K14" i="13"/>
  <c r="J14" i="13"/>
  <c r="O15" i="7"/>
  <c r="P15" i="7"/>
  <c r="AI49" i="39"/>
  <c r="E50" i="39"/>
  <c r="F50" i="39"/>
  <c r="T34" i="11"/>
  <c r="U34" i="11"/>
  <c r="P34" i="11"/>
  <c r="O34" i="11"/>
  <c r="E22" i="31"/>
  <c r="I22" i="31" s="1"/>
  <c r="E30" i="31"/>
  <c r="F31" i="31"/>
  <c r="I31" i="31" s="1"/>
  <c r="E27" i="31"/>
  <c r="P35" i="11"/>
  <c r="O35" i="11"/>
  <c r="U35" i="11"/>
  <c r="T35" i="11"/>
  <c r="P17" i="7"/>
  <c r="O17" i="7"/>
  <c r="AI51" i="39"/>
  <c r="F52" i="39"/>
  <c r="E52" i="39"/>
  <c r="P111" i="12"/>
  <c r="O111" i="12"/>
  <c r="K17" i="13"/>
  <c r="J17" i="13"/>
  <c r="K71" i="12"/>
  <c r="J71" i="12"/>
  <c r="K35" i="12"/>
  <c r="J35" i="12"/>
  <c r="F53" i="11"/>
  <c r="E53" i="11"/>
  <c r="F55" i="7"/>
  <c r="E55" i="7"/>
  <c r="F53" i="10"/>
  <c r="E53" i="10"/>
  <c r="P17" i="8"/>
  <c r="O17" i="8"/>
  <c r="F35" i="6"/>
  <c r="E35" i="6"/>
  <c r="F17" i="6"/>
  <c r="E17" i="6"/>
  <c r="K35" i="9"/>
  <c r="J35" i="9"/>
  <c r="K17" i="11"/>
  <c r="J17" i="11"/>
  <c r="AG51" i="39"/>
  <c r="P35" i="39"/>
  <c r="F35" i="10"/>
  <c r="E35" i="10"/>
  <c r="E17" i="10"/>
  <c r="F17" i="10"/>
  <c r="K55" i="7"/>
  <c r="J55" i="7"/>
  <c r="F35" i="8"/>
  <c r="E35" i="8"/>
  <c r="U17" i="10"/>
  <c r="T17" i="10"/>
  <c r="K17" i="14"/>
  <c r="J17" i="14"/>
  <c r="F35" i="11"/>
  <c r="E35" i="11"/>
  <c r="P35" i="7"/>
  <c r="O35" i="7"/>
  <c r="AH51" i="39"/>
  <c r="U71" i="12"/>
  <c r="T71" i="12"/>
  <c r="P55" i="7"/>
  <c r="O55" i="7"/>
  <c r="K17" i="6"/>
  <c r="J17" i="6"/>
  <c r="U17" i="8"/>
  <c r="T17" i="8"/>
  <c r="F133" i="12"/>
  <c r="E133" i="12"/>
  <c r="P35" i="6"/>
  <c r="O35" i="6"/>
  <c r="F53" i="9"/>
  <c r="E53" i="9"/>
  <c r="K17" i="16"/>
  <c r="J17" i="16"/>
  <c r="U53" i="12"/>
  <c r="T53" i="12"/>
  <c r="T35" i="9"/>
  <c r="U35" i="9"/>
  <c r="J53" i="8"/>
  <c r="K53" i="8"/>
  <c r="K35" i="6"/>
  <c r="J35" i="6"/>
  <c r="K53" i="11"/>
  <c r="J53" i="11"/>
  <c r="U35" i="7"/>
  <c r="T35" i="7"/>
  <c r="K35" i="11"/>
  <c r="J35" i="11"/>
  <c r="F111" i="12"/>
  <c r="E111" i="12"/>
  <c r="P71" i="12"/>
  <c r="O71" i="12"/>
  <c r="E17" i="14"/>
  <c r="F17" i="14"/>
  <c r="U55" i="7"/>
  <c r="T55" i="7"/>
  <c r="K17" i="12"/>
  <c r="J17" i="12"/>
  <c r="P17" i="12"/>
  <c r="O17" i="12"/>
  <c r="F17" i="11"/>
  <c r="E17" i="11"/>
  <c r="U35" i="6"/>
  <c r="T35" i="6"/>
  <c r="F35" i="7"/>
  <c r="E35" i="7"/>
  <c r="K17" i="7"/>
  <c r="J17" i="7"/>
  <c r="F71" i="12"/>
  <c r="E71" i="12"/>
  <c r="P35" i="8"/>
  <c r="O35" i="8"/>
  <c r="U17" i="9"/>
  <c r="T17" i="9"/>
  <c r="O35" i="12"/>
  <c r="P35" i="12"/>
  <c r="E17" i="7"/>
  <c r="F17" i="7"/>
  <c r="K35" i="8"/>
  <c r="J35" i="8"/>
  <c r="P17" i="15"/>
  <c r="O17" i="15"/>
  <c r="T35" i="8"/>
  <c r="U35" i="8"/>
  <c r="E35" i="12"/>
  <c r="F35" i="12"/>
  <c r="P17" i="11"/>
  <c r="O17" i="11"/>
  <c r="K17" i="10"/>
  <c r="J17" i="10"/>
  <c r="U17" i="7"/>
  <c r="T17" i="7"/>
  <c r="U35" i="10"/>
  <c r="T35" i="10"/>
  <c r="K17" i="8"/>
  <c r="J17" i="8"/>
  <c r="F53" i="8"/>
  <c r="E53" i="8"/>
  <c r="K17" i="9"/>
  <c r="J17" i="9"/>
  <c r="U17" i="11"/>
  <c r="T17" i="11"/>
  <c r="F17" i="9"/>
  <c r="E17" i="9"/>
  <c r="P17" i="9"/>
  <c r="O17" i="9"/>
  <c r="U17" i="6"/>
  <c r="T17" i="6"/>
  <c r="F17" i="8"/>
  <c r="E17" i="8"/>
  <c r="K17" i="15"/>
  <c r="J17" i="15"/>
  <c r="P53" i="11"/>
  <c r="O53" i="11"/>
  <c r="F17" i="13"/>
  <c r="E17" i="13"/>
  <c r="K35" i="10"/>
  <c r="J35" i="10"/>
  <c r="K53" i="10"/>
  <c r="J53" i="10"/>
  <c r="P17" i="13"/>
  <c r="O17" i="13"/>
  <c r="P17" i="14"/>
  <c r="O17" i="14"/>
  <c r="P35" i="10"/>
  <c r="O35" i="10"/>
  <c r="U93" i="12"/>
  <c r="T93" i="12"/>
  <c r="P17" i="6"/>
  <c r="O17" i="6"/>
  <c r="U17" i="13"/>
  <c r="T17" i="13"/>
  <c r="K35" i="7"/>
  <c r="J35" i="7"/>
  <c r="F17" i="16"/>
  <c r="E17" i="16"/>
  <c r="F35" i="9"/>
  <c r="E35" i="9"/>
  <c r="F17" i="15"/>
  <c r="E17" i="15"/>
  <c r="P35" i="9"/>
  <c r="O35" i="9"/>
  <c r="U111" i="12"/>
  <c r="T111" i="12"/>
  <c r="D15" i="12"/>
  <c r="D14" i="12"/>
  <c r="D13" i="12"/>
  <c r="D12" i="12"/>
  <c r="B8" i="12"/>
  <c r="B10" i="12"/>
  <c r="B12" i="12"/>
  <c r="B14" i="12"/>
  <c r="C6" i="12"/>
  <c r="F6" i="12" s="1"/>
  <c r="C8" i="12"/>
  <c r="C10" i="12"/>
  <c r="C12" i="12"/>
  <c r="C14" i="12"/>
  <c r="C16" i="12"/>
  <c r="F16" i="12" s="1"/>
  <c r="B7" i="12"/>
  <c r="B9" i="12"/>
  <c r="B11" i="12"/>
  <c r="B13" i="12"/>
  <c r="B15" i="12"/>
  <c r="B17" i="12"/>
  <c r="B6" i="12"/>
  <c r="E6" i="12" s="1"/>
  <c r="B16" i="12"/>
  <c r="E16" i="12" s="1"/>
  <c r="C7" i="12"/>
  <c r="C9" i="12"/>
  <c r="C11" i="12"/>
  <c r="C13" i="12"/>
  <c r="C15" i="12"/>
  <c r="C17" i="12"/>
  <c r="D11" i="12"/>
  <c r="D10" i="12"/>
  <c r="D9" i="12"/>
  <c r="D8" i="12"/>
  <c r="D7" i="12"/>
  <c r="H32" i="31"/>
  <c r="G15" i="31"/>
  <c r="G18" i="8"/>
  <c r="R18" i="7"/>
  <c r="B54" i="8"/>
  <c r="F12" i="31"/>
  <c r="G18" i="9"/>
  <c r="B18" i="11"/>
  <c r="Q36" i="6"/>
  <c r="M18" i="12"/>
  <c r="L36" i="8"/>
  <c r="B134" i="12"/>
  <c r="H18" i="6"/>
  <c r="G18" i="16"/>
  <c r="M36" i="6"/>
  <c r="Q54" i="12"/>
  <c r="D17" i="12"/>
  <c r="I32" i="31"/>
  <c r="B18" i="15"/>
  <c r="R18" i="13"/>
  <c r="L36" i="9"/>
  <c r="H36" i="7"/>
  <c r="Q112" i="12"/>
  <c r="G7" i="31"/>
  <c r="G36" i="10"/>
  <c r="M18" i="14"/>
  <c r="Q18" i="9"/>
  <c r="C36" i="12"/>
  <c r="L36" i="12"/>
  <c r="Q36" i="9"/>
  <c r="M72" i="12"/>
  <c r="B36" i="39"/>
  <c r="Q18" i="10"/>
  <c r="H36" i="12"/>
  <c r="M112" i="12"/>
  <c r="F19" i="31"/>
  <c r="G19" i="31"/>
  <c r="F20" i="31"/>
  <c r="G9" i="31"/>
  <c r="L112" i="12"/>
  <c r="L36" i="11"/>
  <c r="B18" i="10"/>
  <c r="M36" i="7"/>
  <c r="G23" i="31"/>
  <c r="D56" i="30"/>
  <c r="G25" i="31"/>
  <c r="G20" i="31"/>
  <c r="G21" i="31"/>
  <c r="L18" i="6"/>
  <c r="C18" i="15"/>
  <c r="B18" i="16"/>
  <c r="Q18" i="11"/>
  <c r="B18" i="9"/>
  <c r="L18" i="9"/>
  <c r="B54" i="10"/>
  <c r="C18" i="6"/>
  <c r="L18" i="8"/>
  <c r="B36" i="6"/>
  <c r="G27" i="31"/>
  <c r="M18" i="13"/>
  <c r="H18" i="15"/>
  <c r="L18" i="14"/>
  <c r="B36" i="12"/>
  <c r="L19" i="39"/>
  <c r="C18" i="7"/>
  <c r="R36" i="7"/>
  <c r="L72" i="12"/>
  <c r="G54" i="11"/>
  <c r="C112" i="12"/>
  <c r="S54" i="12"/>
  <c r="H18" i="14"/>
  <c r="B36" i="11"/>
  <c r="H56" i="7"/>
  <c r="L36" i="7"/>
  <c r="D48" i="12"/>
  <c r="D42" i="12"/>
  <c r="D50" i="12"/>
  <c r="D44" i="12"/>
  <c r="D52" i="12"/>
  <c r="B36" i="9"/>
  <c r="R112" i="12"/>
  <c r="G18" i="7"/>
  <c r="B72" i="12"/>
  <c r="R36" i="6"/>
  <c r="N18" i="12"/>
  <c r="B54" i="9"/>
  <c r="C134" i="12"/>
  <c r="Q72" i="12"/>
  <c r="H18" i="16"/>
  <c r="L56" i="7"/>
  <c r="R54" i="12"/>
  <c r="D46" i="12"/>
  <c r="H52" i="12"/>
  <c r="G31" i="31"/>
  <c r="H31" i="31" s="1"/>
  <c r="I27" i="31"/>
  <c r="G30" i="31"/>
  <c r="E17" i="31"/>
  <c r="L18" i="12"/>
  <c r="S72" i="12"/>
  <c r="C56" i="30"/>
  <c r="F25" i="31"/>
  <c r="F30" i="31"/>
  <c r="H18" i="12"/>
  <c r="E14" i="31"/>
  <c r="E18" i="31"/>
  <c r="N18" i="6"/>
  <c r="Q18" i="13"/>
  <c r="H36" i="30"/>
  <c r="C37" i="30"/>
  <c r="M36" i="10"/>
  <c r="D18" i="16"/>
  <c r="G36" i="7"/>
  <c r="R94" i="12"/>
  <c r="D47" i="30"/>
  <c r="D36" i="9"/>
  <c r="L18" i="13"/>
  <c r="C7" i="39"/>
  <c r="H82" i="12"/>
  <c r="I35" i="30"/>
  <c r="I36" i="10"/>
  <c r="D36" i="30"/>
  <c r="G18" i="15"/>
  <c r="C18" i="13"/>
  <c r="G54" i="10"/>
  <c r="H27" i="30"/>
  <c r="C28" i="30"/>
  <c r="M54" i="11"/>
  <c r="M83" i="12"/>
  <c r="H8" i="39"/>
  <c r="C9" i="39"/>
  <c r="H84" i="12"/>
  <c r="H10" i="39"/>
  <c r="M85" i="12"/>
  <c r="C11" i="39"/>
  <c r="H86" i="12"/>
  <c r="M87" i="12"/>
  <c r="H12" i="39"/>
  <c r="C13" i="39"/>
  <c r="H88" i="12"/>
  <c r="H14" i="39"/>
  <c r="M89" i="12"/>
  <c r="C15" i="39"/>
  <c r="H90" i="12"/>
  <c r="H16" i="39"/>
  <c r="M91" i="12"/>
  <c r="H92" i="12"/>
  <c r="C17" i="39"/>
  <c r="H18" i="39"/>
  <c r="M93" i="12"/>
  <c r="D21" i="30"/>
  <c r="I20" i="30"/>
  <c r="S18" i="11"/>
  <c r="Q18" i="7"/>
  <c r="R18" i="6"/>
  <c r="D18" i="9"/>
  <c r="D43" i="30"/>
  <c r="Q36" i="10"/>
  <c r="C6" i="30"/>
  <c r="C18" i="8"/>
  <c r="N18" i="9"/>
  <c r="I44" i="30"/>
  <c r="D45" i="30"/>
  <c r="L18" i="11"/>
  <c r="M18" i="15"/>
  <c r="S18" i="9"/>
  <c r="I45" i="30"/>
  <c r="D46" i="30"/>
  <c r="G18" i="10"/>
  <c r="C13" i="30"/>
  <c r="H12" i="30"/>
  <c r="R36" i="8"/>
  <c r="N36" i="12"/>
  <c r="B18" i="7"/>
  <c r="H10" i="30"/>
  <c r="C11" i="30"/>
  <c r="H36" i="8"/>
  <c r="M8" i="39"/>
  <c r="M43" i="12"/>
  <c r="M10" i="39"/>
  <c r="M45" i="12"/>
  <c r="M12" i="39"/>
  <c r="M47" i="12"/>
  <c r="M14" i="39"/>
  <c r="M49" i="12"/>
  <c r="M16" i="39"/>
  <c r="M51" i="12"/>
  <c r="M18" i="39"/>
  <c r="M53" i="12"/>
  <c r="I18" i="7"/>
  <c r="G18" i="12"/>
  <c r="R56" i="7"/>
  <c r="D72" i="12"/>
  <c r="C36" i="7"/>
  <c r="S7" i="39"/>
  <c r="I100" i="12"/>
  <c r="Q8" i="39"/>
  <c r="G101" i="12"/>
  <c r="S9" i="39"/>
  <c r="I102" i="12"/>
  <c r="Q10" i="39"/>
  <c r="G103" i="12"/>
  <c r="S11" i="39"/>
  <c r="I104" i="12"/>
  <c r="Q12" i="39"/>
  <c r="G105" i="12"/>
  <c r="S13" i="39"/>
  <c r="I106" i="12"/>
  <c r="Q14" i="39"/>
  <c r="G107" i="12"/>
  <c r="S15" i="39"/>
  <c r="I108" i="12"/>
  <c r="Q16" i="39"/>
  <c r="G109" i="12"/>
  <c r="S17" i="39"/>
  <c r="I110" i="12"/>
  <c r="Q18" i="39"/>
  <c r="G111" i="12"/>
  <c r="Q36" i="7"/>
  <c r="H14" i="30"/>
  <c r="C15" i="30"/>
  <c r="H54" i="8"/>
  <c r="S36" i="9"/>
  <c r="I49" i="30"/>
  <c r="D50" i="30"/>
  <c r="G36" i="11"/>
  <c r="H36" i="6"/>
  <c r="D24" i="39"/>
  <c r="S24" i="12"/>
  <c r="B112" i="12"/>
  <c r="C18" i="14"/>
  <c r="D26" i="39"/>
  <c r="S26" i="12"/>
  <c r="D28" i="39"/>
  <c r="S28" i="12"/>
  <c r="D30" i="39"/>
  <c r="S30" i="12"/>
  <c r="D32" i="39"/>
  <c r="S32" i="12"/>
  <c r="D34" i="39"/>
  <c r="S34" i="12"/>
  <c r="D54" i="9"/>
  <c r="D51" i="30"/>
  <c r="G18" i="6"/>
  <c r="H24" i="39"/>
  <c r="C82" i="12"/>
  <c r="L36" i="6"/>
  <c r="C9" i="30"/>
  <c r="H8" i="30"/>
  <c r="R18" i="8"/>
  <c r="N56" i="7"/>
  <c r="H26" i="39"/>
  <c r="C84" i="12"/>
  <c r="H28" i="39"/>
  <c r="C86" i="12"/>
  <c r="H30" i="39"/>
  <c r="C88" i="12"/>
  <c r="H32" i="39"/>
  <c r="C90" i="12"/>
  <c r="H34" i="39"/>
  <c r="C92" i="12"/>
  <c r="G6" i="14"/>
  <c r="G18" i="14" s="1"/>
  <c r="M24" i="39"/>
  <c r="M36" i="39" s="1"/>
  <c r="S6" i="10"/>
  <c r="G44" i="7"/>
  <c r="G56" i="7" s="1"/>
  <c r="C24" i="10"/>
  <c r="F24" i="10" s="1"/>
  <c r="D6" i="10"/>
  <c r="B24" i="8"/>
  <c r="B36" i="8" s="1"/>
  <c r="R24" i="39"/>
  <c r="R6" i="12"/>
  <c r="R26" i="39"/>
  <c r="R8" i="12"/>
  <c r="R28" i="39"/>
  <c r="R10" i="12"/>
  <c r="R30" i="39"/>
  <c r="R12" i="12"/>
  <c r="R32" i="39"/>
  <c r="R14" i="12"/>
  <c r="G36" i="12"/>
  <c r="I24" i="12"/>
  <c r="Q26" i="12"/>
  <c r="Q30" i="12"/>
  <c r="Q34" i="12"/>
  <c r="L44" i="12"/>
  <c r="H45" i="12"/>
  <c r="L48" i="12"/>
  <c r="H49" i="12"/>
  <c r="L52" i="12"/>
  <c r="H53" i="12"/>
  <c r="I36" i="30"/>
  <c r="D37" i="30"/>
  <c r="N36" i="10"/>
  <c r="S94" i="12"/>
  <c r="D7" i="39"/>
  <c r="I82" i="12"/>
  <c r="L82" i="12"/>
  <c r="G7" i="39"/>
  <c r="D18" i="13"/>
  <c r="C40" i="30"/>
  <c r="H54" i="10"/>
  <c r="H39" i="30"/>
  <c r="I27" i="30"/>
  <c r="D28" i="30"/>
  <c r="N54" i="11"/>
  <c r="B8" i="39"/>
  <c r="G83" i="12"/>
  <c r="I8" i="39"/>
  <c r="N83" i="12"/>
  <c r="I84" i="12"/>
  <c r="D9" i="39"/>
  <c r="G9" i="39"/>
  <c r="L84" i="12"/>
  <c r="B10" i="39"/>
  <c r="G85" i="12"/>
  <c r="I10" i="39"/>
  <c r="N85" i="12"/>
  <c r="D11" i="39"/>
  <c r="I86" i="12"/>
  <c r="L86" i="12"/>
  <c r="G11" i="39"/>
  <c r="B12" i="39"/>
  <c r="G87" i="12"/>
  <c r="I12" i="39"/>
  <c r="N87" i="12"/>
  <c r="D13" i="39"/>
  <c r="I88" i="12"/>
  <c r="G13" i="39"/>
  <c r="L88" i="12"/>
  <c r="B14" i="39"/>
  <c r="G89" i="12"/>
  <c r="I14" i="39"/>
  <c r="N89" i="12"/>
  <c r="D15" i="39"/>
  <c r="I90" i="12"/>
  <c r="G15" i="39"/>
  <c r="L90" i="12"/>
  <c r="B16" i="39"/>
  <c r="G91" i="12"/>
  <c r="I16" i="39"/>
  <c r="N91" i="12"/>
  <c r="D17" i="39"/>
  <c r="I92" i="12"/>
  <c r="G17" i="39"/>
  <c r="L92" i="12"/>
  <c r="B18" i="39"/>
  <c r="G93" i="12"/>
  <c r="I18" i="39"/>
  <c r="N93" i="12"/>
  <c r="S18" i="6"/>
  <c r="H37" i="30"/>
  <c r="C38" i="30"/>
  <c r="R36" i="10"/>
  <c r="D6" i="30"/>
  <c r="D18" i="8"/>
  <c r="H19" i="30"/>
  <c r="C20" i="30"/>
  <c r="M18" i="11"/>
  <c r="N18" i="15"/>
  <c r="C32" i="30"/>
  <c r="H31" i="30"/>
  <c r="H18" i="10"/>
  <c r="D13" i="30"/>
  <c r="I12" i="30"/>
  <c r="S36" i="8"/>
  <c r="I10" i="30"/>
  <c r="D11" i="30"/>
  <c r="I36" i="8"/>
  <c r="N8" i="39"/>
  <c r="N43" i="12"/>
  <c r="N10" i="39"/>
  <c r="N45" i="12"/>
  <c r="N47" i="12"/>
  <c r="N12" i="39"/>
  <c r="N14" i="39"/>
  <c r="N49" i="12"/>
  <c r="N16" i="39"/>
  <c r="N51" i="12"/>
  <c r="N18" i="39"/>
  <c r="N53" i="12"/>
  <c r="S56" i="7"/>
  <c r="D36" i="7"/>
  <c r="R8" i="39"/>
  <c r="H101" i="12"/>
  <c r="H103" i="12"/>
  <c r="R10" i="39"/>
  <c r="R12" i="39"/>
  <c r="H105" i="12"/>
  <c r="R14" i="39"/>
  <c r="H107" i="12"/>
  <c r="R16" i="39"/>
  <c r="H109" i="12"/>
  <c r="R18" i="39"/>
  <c r="H111" i="12"/>
  <c r="I14" i="30"/>
  <c r="D15" i="30"/>
  <c r="I54" i="8"/>
  <c r="C23" i="30"/>
  <c r="H22" i="30"/>
  <c r="H36" i="11"/>
  <c r="I36" i="6"/>
  <c r="D18" i="14"/>
  <c r="C25" i="39"/>
  <c r="R25" i="12"/>
  <c r="C27" i="39"/>
  <c r="R27" i="12"/>
  <c r="C29" i="39"/>
  <c r="R29" i="12"/>
  <c r="C31" i="39"/>
  <c r="R31" i="12"/>
  <c r="C33" i="39"/>
  <c r="R33" i="12"/>
  <c r="C35" i="39"/>
  <c r="R35" i="12"/>
  <c r="I24" i="39"/>
  <c r="D82" i="12"/>
  <c r="D9" i="30"/>
  <c r="I8" i="30"/>
  <c r="S18" i="8"/>
  <c r="G25" i="39"/>
  <c r="B83" i="12"/>
  <c r="I26" i="39"/>
  <c r="D84" i="12"/>
  <c r="G27" i="39"/>
  <c r="B85" i="12"/>
  <c r="I28" i="39"/>
  <c r="D86" i="12"/>
  <c r="G29" i="39"/>
  <c r="B87" i="12"/>
  <c r="I30" i="39"/>
  <c r="D88" i="12"/>
  <c r="G31" i="39"/>
  <c r="B89" i="12"/>
  <c r="I32" i="39"/>
  <c r="D90" i="12"/>
  <c r="G33" i="39"/>
  <c r="B91" i="12"/>
  <c r="I34" i="39"/>
  <c r="D92" i="12"/>
  <c r="W133" i="12"/>
  <c r="G35" i="39"/>
  <c r="B93" i="12"/>
  <c r="N24" i="39"/>
  <c r="I42" i="12"/>
  <c r="D35" i="30"/>
  <c r="D36" i="10"/>
  <c r="C10" i="30"/>
  <c r="C36" i="8"/>
  <c r="S6" i="12"/>
  <c r="S24" i="39"/>
  <c r="L25" i="39"/>
  <c r="G43" i="12"/>
  <c r="Q25" i="39"/>
  <c r="Q7" i="12"/>
  <c r="N26" i="39"/>
  <c r="I44" i="12"/>
  <c r="S26" i="39"/>
  <c r="S8" i="12"/>
  <c r="L27" i="39"/>
  <c r="G45" i="12"/>
  <c r="Q27" i="39"/>
  <c r="Q9" i="12"/>
  <c r="N28" i="39"/>
  <c r="I46" i="12"/>
  <c r="S10" i="12"/>
  <c r="S28" i="39"/>
  <c r="L29" i="39"/>
  <c r="G47" i="12"/>
  <c r="Q29" i="39"/>
  <c r="Q11" i="12"/>
  <c r="N30" i="39"/>
  <c r="I48" i="12"/>
  <c r="S30" i="39"/>
  <c r="S12" i="12"/>
  <c r="L31" i="39"/>
  <c r="G49" i="12"/>
  <c r="Q31" i="39"/>
  <c r="Q13" i="12"/>
  <c r="N32" i="39"/>
  <c r="I50" i="12"/>
  <c r="S32" i="39"/>
  <c r="S14" i="12"/>
  <c r="L33" i="39"/>
  <c r="O33" i="39" s="1"/>
  <c r="G51" i="12"/>
  <c r="Q33" i="39"/>
  <c r="T33" i="39" s="1"/>
  <c r="Q15" i="12"/>
  <c r="N34" i="39"/>
  <c r="I52" i="12"/>
  <c r="S34" i="39"/>
  <c r="S16" i="12"/>
  <c r="L35" i="39"/>
  <c r="O35" i="39" s="1"/>
  <c r="G53" i="12"/>
  <c r="Q35" i="39"/>
  <c r="T35" i="39" s="1"/>
  <c r="Q17" i="12"/>
  <c r="D23" i="13"/>
  <c r="N6" i="10"/>
  <c r="D25" i="30"/>
  <c r="I24" i="30"/>
  <c r="S36" i="11"/>
  <c r="B41" i="39"/>
  <c r="E41" i="39" s="1"/>
  <c r="B42" i="12"/>
  <c r="H23" i="30"/>
  <c r="C24" i="30"/>
  <c r="M36" i="11"/>
  <c r="B24" i="13"/>
  <c r="L7" i="10"/>
  <c r="D25" i="13"/>
  <c r="N8" i="10"/>
  <c r="B43" i="39"/>
  <c r="E43" i="39" s="1"/>
  <c r="B44" i="12"/>
  <c r="B26" i="13"/>
  <c r="L9" i="10"/>
  <c r="D27" i="13"/>
  <c r="N10" i="10"/>
  <c r="B45" i="39"/>
  <c r="E45" i="39" s="1"/>
  <c r="B46" i="12"/>
  <c r="B28" i="13"/>
  <c r="L11" i="10"/>
  <c r="D29" i="13"/>
  <c r="N12" i="10"/>
  <c r="B47" i="39"/>
  <c r="E47" i="39" s="1"/>
  <c r="B48" i="12"/>
  <c r="B30" i="13"/>
  <c r="L13" i="10"/>
  <c r="D31" i="13"/>
  <c r="N14" i="10"/>
  <c r="B49" i="39"/>
  <c r="E49" i="39" s="1"/>
  <c r="B50" i="12"/>
  <c r="B32" i="13"/>
  <c r="L15" i="10"/>
  <c r="D33" i="13"/>
  <c r="N16" i="10"/>
  <c r="B51" i="39"/>
  <c r="E51" i="39" s="1"/>
  <c r="B52" i="12"/>
  <c r="B34" i="13"/>
  <c r="L17" i="10"/>
  <c r="M24" i="12"/>
  <c r="M36" i="12" s="1"/>
  <c r="Q27" i="12"/>
  <c r="Q31" i="12"/>
  <c r="Q35" i="12"/>
  <c r="H42" i="12"/>
  <c r="D43" i="12"/>
  <c r="L45" i="12"/>
  <c r="H46" i="12"/>
  <c r="D47" i="12"/>
  <c r="L49" i="12"/>
  <c r="H50" i="12"/>
  <c r="D51" i="12"/>
  <c r="L53" i="12"/>
  <c r="C60" i="12"/>
  <c r="C72" i="12" s="1"/>
  <c r="S18" i="13"/>
  <c r="C49" i="30"/>
  <c r="M36" i="9"/>
  <c r="H48" i="30"/>
  <c r="I36" i="7"/>
  <c r="N18" i="13"/>
  <c r="H7" i="39"/>
  <c r="M82" i="12"/>
  <c r="I18" i="15"/>
  <c r="I54" i="10"/>
  <c r="I39" i="30"/>
  <c r="D40" i="30"/>
  <c r="H83" i="12"/>
  <c r="C8" i="39"/>
  <c r="H9" i="39"/>
  <c r="M84" i="12"/>
  <c r="C10" i="39"/>
  <c r="H85" i="12"/>
  <c r="H11" i="39"/>
  <c r="M86" i="12"/>
  <c r="C12" i="39"/>
  <c r="H87" i="12"/>
  <c r="H13" i="39"/>
  <c r="M88" i="12"/>
  <c r="C14" i="39"/>
  <c r="H89" i="12"/>
  <c r="H15" i="39"/>
  <c r="M90" i="12"/>
  <c r="C16" i="39"/>
  <c r="H91" i="12"/>
  <c r="H17" i="39"/>
  <c r="M92" i="12"/>
  <c r="C18" i="39"/>
  <c r="H93" i="12"/>
  <c r="H6" i="30"/>
  <c r="C7" i="30"/>
  <c r="H18" i="8"/>
  <c r="S18" i="7"/>
  <c r="C14" i="30"/>
  <c r="C54" i="8"/>
  <c r="D38" i="30"/>
  <c r="S36" i="10"/>
  <c r="I37" i="30"/>
  <c r="C44" i="30"/>
  <c r="H18" i="9"/>
  <c r="H43" i="30"/>
  <c r="I19" i="30"/>
  <c r="D20" i="30"/>
  <c r="N18" i="11"/>
  <c r="I31" i="30"/>
  <c r="I18" i="10"/>
  <c r="D32" i="30"/>
  <c r="M7" i="39"/>
  <c r="M42" i="12"/>
  <c r="D18" i="7"/>
  <c r="M9" i="39"/>
  <c r="M44" i="12"/>
  <c r="M11" i="39"/>
  <c r="M46" i="12"/>
  <c r="M13" i="39"/>
  <c r="M48" i="12"/>
  <c r="M15" i="39"/>
  <c r="M50" i="12"/>
  <c r="M17" i="39"/>
  <c r="M52" i="12"/>
  <c r="C18" i="30"/>
  <c r="C18" i="11"/>
  <c r="I18" i="12"/>
  <c r="Q7" i="39"/>
  <c r="G100" i="12"/>
  <c r="H11" i="30"/>
  <c r="C12" i="30"/>
  <c r="M36" i="8"/>
  <c r="S8" i="39"/>
  <c r="I101" i="12"/>
  <c r="Q9" i="39"/>
  <c r="G102" i="12"/>
  <c r="S10" i="39"/>
  <c r="I103" i="12"/>
  <c r="Q11" i="39"/>
  <c r="G104" i="12"/>
  <c r="S12" i="39"/>
  <c r="I105" i="12"/>
  <c r="Q13" i="39"/>
  <c r="G106" i="12"/>
  <c r="S14" i="39"/>
  <c r="I107" i="12"/>
  <c r="Q15" i="39"/>
  <c r="G108" i="12"/>
  <c r="S16" i="39"/>
  <c r="I109" i="12"/>
  <c r="Q17" i="39"/>
  <c r="G110" i="12"/>
  <c r="W71" i="12"/>
  <c r="S18" i="39"/>
  <c r="I111" i="12"/>
  <c r="S36" i="7"/>
  <c r="I22" i="30"/>
  <c r="I36" i="11"/>
  <c r="D23" i="30"/>
  <c r="C27" i="30"/>
  <c r="H26" i="30"/>
  <c r="H54" i="11"/>
  <c r="D112" i="12"/>
  <c r="D25" i="39"/>
  <c r="S25" i="12"/>
  <c r="D27" i="39"/>
  <c r="S27" i="12"/>
  <c r="D29" i="39"/>
  <c r="S29" i="12"/>
  <c r="D31" i="39"/>
  <c r="S31" i="12"/>
  <c r="D33" i="39"/>
  <c r="S33" i="12"/>
  <c r="D35" i="39"/>
  <c r="S35" i="12"/>
  <c r="I18" i="6"/>
  <c r="N36" i="6"/>
  <c r="H25" i="39"/>
  <c r="C83" i="12"/>
  <c r="H27" i="39"/>
  <c r="C85" i="12"/>
  <c r="H29" i="39"/>
  <c r="C87" i="12"/>
  <c r="H31" i="39"/>
  <c r="C89" i="12"/>
  <c r="H33" i="39"/>
  <c r="C91" i="12"/>
  <c r="H35" i="39"/>
  <c r="C93" i="12"/>
  <c r="I18" i="14"/>
  <c r="C22" i="30"/>
  <c r="C36" i="11"/>
  <c r="I56" i="7"/>
  <c r="D10" i="30"/>
  <c r="D36" i="8"/>
  <c r="R25" i="39"/>
  <c r="R7" i="12"/>
  <c r="R27" i="39"/>
  <c r="R9" i="12"/>
  <c r="R29" i="39"/>
  <c r="R11" i="12"/>
  <c r="R31" i="39"/>
  <c r="R13" i="12"/>
  <c r="R33" i="39"/>
  <c r="U33" i="39" s="1"/>
  <c r="R15" i="12"/>
  <c r="R35" i="39"/>
  <c r="U35" i="39" s="1"/>
  <c r="R17" i="12"/>
  <c r="B6" i="6"/>
  <c r="B18" i="6" s="1"/>
  <c r="C42" i="11"/>
  <c r="F42" i="11" s="1"/>
  <c r="I60" i="12"/>
  <c r="G24" i="9"/>
  <c r="G36" i="9" s="1"/>
  <c r="C44" i="7"/>
  <c r="C56" i="7" s="1"/>
  <c r="G6" i="11"/>
  <c r="G18" i="11" s="1"/>
  <c r="N112" i="12"/>
  <c r="Q24" i="12"/>
  <c r="Q28" i="12"/>
  <c r="Q32" i="12"/>
  <c r="L42" i="12"/>
  <c r="H43" i="12"/>
  <c r="L46" i="12"/>
  <c r="H47" i="12"/>
  <c r="L50" i="12"/>
  <c r="H51" i="12"/>
  <c r="G72" i="12"/>
  <c r="M18" i="6"/>
  <c r="D18" i="15"/>
  <c r="L36" i="10"/>
  <c r="C18" i="16"/>
  <c r="N36" i="9"/>
  <c r="I48" i="30"/>
  <c r="D49" i="30"/>
  <c r="Q94" i="12"/>
  <c r="C36" i="9"/>
  <c r="C47" i="30"/>
  <c r="S112" i="12"/>
  <c r="G82" i="12"/>
  <c r="B7" i="39"/>
  <c r="C36" i="30"/>
  <c r="H35" i="30"/>
  <c r="H36" i="10"/>
  <c r="I7" i="39"/>
  <c r="N82" i="12"/>
  <c r="B18" i="13"/>
  <c r="N18" i="14"/>
  <c r="L54" i="11"/>
  <c r="D8" i="39"/>
  <c r="I83" i="12"/>
  <c r="G8" i="39"/>
  <c r="L83" i="12"/>
  <c r="B9" i="39"/>
  <c r="G84" i="12"/>
  <c r="I9" i="39"/>
  <c r="N84" i="12"/>
  <c r="D10" i="39"/>
  <c r="I85" i="12"/>
  <c r="G10" i="39"/>
  <c r="L85" i="12"/>
  <c r="B11" i="39"/>
  <c r="G86" i="12"/>
  <c r="I11" i="39"/>
  <c r="N86" i="12"/>
  <c r="D12" i="39"/>
  <c r="I87" i="12"/>
  <c r="G12" i="39"/>
  <c r="L87" i="12"/>
  <c r="B13" i="39"/>
  <c r="G88" i="12"/>
  <c r="I13" i="39"/>
  <c r="N88" i="12"/>
  <c r="D14" i="39"/>
  <c r="I89" i="12"/>
  <c r="G14" i="39"/>
  <c r="L89" i="12"/>
  <c r="B15" i="39"/>
  <c r="G90" i="12"/>
  <c r="I15" i="39"/>
  <c r="N90" i="12"/>
  <c r="D16" i="39"/>
  <c r="I91" i="12"/>
  <c r="G16" i="39"/>
  <c r="L91" i="12"/>
  <c r="B17" i="39"/>
  <c r="G92" i="12"/>
  <c r="I17" i="39"/>
  <c r="N92" i="12"/>
  <c r="D18" i="39"/>
  <c r="I93" i="12"/>
  <c r="G18" i="39"/>
  <c r="L93" i="12"/>
  <c r="H20" i="30"/>
  <c r="C21" i="30"/>
  <c r="R18" i="11"/>
  <c r="I6" i="30"/>
  <c r="D7" i="30"/>
  <c r="I18" i="8"/>
  <c r="Q18" i="6"/>
  <c r="C18" i="9"/>
  <c r="C43" i="30"/>
  <c r="D14" i="30"/>
  <c r="D54" i="8"/>
  <c r="B18" i="8"/>
  <c r="C45" i="30"/>
  <c r="H44" i="30"/>
  <c r="M18" i="9"/>
  <c r="D44" i="30"/>
  <c r="I18" i="9"/>
  <c r="I43" i="30"/>
  <c r="L18" i="15"/>
  <c r="R18" i="9"/>
  <c r="H45" i="30"/>
  <c r="C46" i="30"/>
  <c r="Q36" i="8"/>
  <c r="N7" i="39"/>
  <c r="N42" i="12"/>
  <c r="G36" i="8"/>
  <c r="N9" i="39"/>
  <c r="N44" i="12"/>
  <c r="N11" i="39"/>
  <c r="N46" i="12"/>
  <c r="N13" i="39"/>
  <c r="N48" i="12"/>
  <c r="N15" i="39"/>
  <c r="N50" i="12"/>
  <c r="N17" i="39"/>
  <c r="N52" i="12"/>
  <c r="H18" i="7"/>
  <c r="D18" i="30"/>
  <c r="D18" i="11"/>
  <c r="Q56" i="7"/>
  <c r="S36" i="6"/>
  <c r="B36" i="7"/>
  <c r="H100" i="12"/>
  <c r="R7" i="39"/>
  <c r="D12" i="30"/>
  <c r="I11" i="30"/>
  <c r="N36" i="8"/>
  <c r="H102" i="12"/>
  <c r="R9" i="39"/>
  <c r="H104" i="12"/>
  <c r="R11" i="39"/>
  <c r="R13" i="39"/>
  <c r="H106" i="12"/>
  <c r="R15" i="39"/>
  <c r="H108" i="12"/>
  <c r="R17" i="39"/>
  <c r="H110" i="12"/>
  <c r="G54" i="8"/>
  <c r="R36" i="9"/>
  <c r="H49" i="30"/>
  <c r="C50" i="30"/>
  <c r="N72" i="12"/>
  <c r="G36" i="6"/>
  <c r="R24" i="12"/>
  <c r="C24" i="39"/>
  <c r="I26" i="30"/>
  <c r="D27" i="30"/>
  <c r="I54" i="11"/>
  <c r="B18" i="14"/>
  <c r="C26" i="39"/>
  <c r="R26" i="12"/>
  <c r="C28" i="39"/>
  <c r="R28" i="12"/>
  <c r="C30" i="39"/>
  <c r="R30" i="12"/>
  <c r="C32" i="39"/>
  <c r="R32" i="12"/>
  <c r="C34" i="39"/>
  <c r="R34" i="12"/>
  <c r="C54" i="9"/>
  <c r="C51" i="30"/>
  <c r="D134" i="12"/>
  <c r="G24" i="39"/>
  <c r="B82" i="12"/>
  <c r="R72" i="12"/>
  <c r="I18" i="16"/>
  <c r="Q18" i="8"/>
  <c r="M56" i="7"/>
  <c r="I25" i="39"/>
  <c r="D83" i="12"/>
  <c r="G26" i="39"/>
  <c r="B84" i="12"/>
  <c r="I27" i="39"/>
  <c r="D85" i="12"/>
  <c r="G28" i="39"/>
  <c r="B86" i="12"/>
  <c r="I29" i="39"/>
  <c r="D87" i="12"/>
  <c r="G30" i="39"/>
  <c r="B88" i="12"/>
  <c r="I31" i="39"/>
  <c r="D89" i="12"/>
  <c r="G32" i="39"/>
  <c r="B90" i="12"/>
  <c r="I33" i="39"/>
  <c r="D91" i="12"/>
  <c r="G34" i="39"/>
  <c r="B92" i="12"/>
  <c r="I35" i="39"/>
  <c r="D93" i="12"/>
  <c r="L24" i="39"/>
  <c r="G42" i="12"/>
  <c r="R6" i="10"/>
  <c r="D24" i="11"/>
  <c r="B24" i="10"/>
  <c r="B36" i="10" s="1"/>
  <c r="C6" i="10"/>
  <c r="N24" i="7"/>
  <c r="Q24" i="39"/>
  <c r="Q6" i="12"/>
  <c r="N25" i="39"/>
  <c r="I43" i="12"/>
  <c r="S25" i="39"/>
  <c r="S7" i="12"/>
  <c r="L26" i="39"/>
  <c r="G44" i="12"/>
  <c r="Q26" i="39"/>
  <c r="Q8" i="12"/>
  <c r="N27" i="39"/>
  <c r="I45" i="12"/>
  <c r="S27" i="39"/>
  <c r="S9" i="12"/>
  <c r="L28" i="39"/>
  <c r="G46" i="12"/>
  <c r="Q28" i="39"/>
  <c r="Q10" i="12"/>
  <c r="N29" i="39"/>
  <c r="I47" i="12"/>
  <c r="S29" i="39"/>
  <c r="S11" i="12"/>
  <c r="L30" i="39"/>
  <c r="G48" i="12"/>
  <c r="Q30" i="39"/>
  <c r="Q12" i="12"/>
  <c r="N31" i="39"/>
  <c r="I49" i="12"/>
  <c r="S31" i="39"/>
  <c r="S13" i="12"/>
  <c r="L32" i="39"/>
  <c r="G50" i="12"/>
  <c r="D26" i="30"/>
  <c r="D54" i="11"/>
  <c r="H36" i="9"/>
  <c r="C48" i="30"/>
  <c r="H47" i="30"/>
  <c r="D56" i="7"/>
  <c r="C19" i="30"/>
  <c r="H18" i="30"/>
  <c r="H18" i="11"/>
  <c r="Q25" i="12"/>
  <c r="Q29" i="12"/>
  <c r="Q33" i="12"/>
  <c r="D36" i="12"/>
  <c r="L43" i="12"/>
  <c r="H44" i="12"/>
  <c r="D45" i="12"/>
  <c r="L47" i="12"/>
  <c r="H48" i="12"/>
  <c r="D49" i="12"/>
  <c r="L51" i="12"/>
  <c r="D53" i="12"/>
  <c r="C39" i="30"/>
  <c r="C54" i="10"/>
  <c r="D18" i="6"/>
  <c r="H7" i="30"/>
  <c r="C8" i="30"/>
  <c r="M18" i="8"/>
  <c r="D48" i="30"/>
  <c r="I47" i="30"/>
  <c r="I36" i="9"/>
  <c r="C36" i="6"/>
  <c r="I18" i="30"/>
  <c r="D19" i="30"/>
  <c r="I18" i="11"/>
  <c r="L18" i="7"/>
  <c r="G18" i="13"/>
  <c r="C53" i="39"/>
  <c r="I23" i="30"/>
  <c r="D24" i="30"/>
  <c r="N36" i="11"/>
  <c r="C24" i="13"/>
  <c r="M7" i="10"/>
  <c r="C26" i="13"/>
  <c r="M9" i="10"/>
  <c r="C28" i="13"/>
  <c r="M11" i="10"/>
  <c r="C30" i="13"/>
  <c r="M13" i="10"/>
  <c r="C32" i="13"/>
  <c r="M15" i="10"/>
  <c r="C34" i="13"/>
  <c r="M17" i="10"/>
  <c r="Q14" i="12"/>
  <c r="Q16" i="12"/>
  <c r="I51" i="12"/>
  <c r="I53" i="12"/>
  <c r="H60" i="12"/>
  <c r="H72" i="12" s="1"/>
  <c r="D39" i="30"/>
  <c r="D54" i="10"/>
  <c r="B54" i="11"/>
  <c r="D8" i="30"/>
  <c r="I7" i="30"/>
  <c r="N18" i="8"/>
  <c r="B56" i="7"/>
  <c r="D36" i="6"/>
  <c r="B23" i="13"/>
  <c r="L6" i="10"/>
  <c r="M18" i="7"/>
  <c r="Q36" i="11"/>
  <c r="H18" i="13"/>
  <c r="D53" i="39"/>
  <c r="D24" i="13"/>
  <c r="N7" i="10"/>
  <c r="B25" i="13"/>
  <c r="L8" i="10"/>
  <c r="D26" i="13"/>
  <c r="N9" i="10"/>
  <c r="B27" i="13"/>
  <c r="L10" i="10"/>
  <c r="D28" i="13"/>
  <c r="N11" i="10"/>
  <c r="B29" i="13"/>
  <c r="L12" i="10"/>
  <c r="D30" i="13"/>
  <c r="N13" i="10"/>
  <c r="B31" i="13"/>
  <c r="L14" i="10"/>
  <c r="D32" i="13"/>
  <c r="N15" i="10"/>
  <c r="B33" i="13"/>
  <c r="L16" i="10"/>
  <c r="D34" i="13"/>
  <c r="N17" i="10"/>
  <c r="R16" i="12"/>
  <c r="B43" i="12"/>
  <c r="B45" i="12"/>
  <c r="B47" i="12"/>
  <c r="B49" i="12"/>
  <c r="B51" i="12"/>
  <c r="B53" i="12"/>
  <c r="C23" i="13"/>
  <c r="M6" i="10"/>
  <c r="N18" i="7"/>
  <c r="H24" i="30"/>
  <c r="C25" i="30"/>
  <c r="R36" i="11"/>
  <c r="I18" i="13"/>
  <c r="C25" i="13"/>
  <c r="M8" i="10"/>
  <c r="C27" i="13"/>
  <c r="M10" i="10"/>
  <c r="C29" i="13"/>
  <c r="M12" i="10"/>
  <c r="C31" i="13"/>
  <c r="M14" i="10"/>
  <c r="C33" i="13"/>
  <c r="M16" i="10"/>
  <c r="S15" i="12"/>
  <c r="S17" i="12"/>
  <c r="C42" i="12"/>
  <c r="C43" i="12"/>
  <c r="C44" i="12"/>
  <c r="C45" i="12"/>
  <c r="C46" i="12"/>
  <c r="C47" i="12"/>
  <c r="C48" i="12"/>
  <c r="C49" i="12"/>
  <c r="C50" i="12"/>
  <c r="C51" i="12"/>
  <c r="C52" i="12"/>
  <c r="G52" i="12"/>
  <c r="C53" i="12"/>
  <c r="H22" i="31" l="1"/>
  <c r="AI52" i="39"/>
  <c r="H27" i="31"/>
  <c r="F45" i="12"/>
  <c r="E45" i="12"/>
  <c r="U13" i="12"/>
  <c r="T13" i="12"/>
  <c r="U11" i="12"/>
  <c r="T11" i="12"/>
  <c r="U9" i="12"/>
  <c r="T9" i="12"/>
  <c r="U7" i="12"/>
  <c r="T7" i="12"/>
  <c r="O24" i="7"/>
  <c r="P24" i="7"/>
  <c r="F91" i="12"/>
  <c r="E91" i="12"/>
  <c r="F89" i="12"/>
  <c r="E89" i="12"/>
  <c r="F87" i="12"/>
  <c r="E87" i="12"/>
  <c r="F85" i="12"/>
  <c r="E85" i="12"/>
  <c r="F83" i="12"/>
  <c r="E83" i="12"/>
  <c r="P50" i="12"/>
  <c r="O50" i="12"/>
  <c r="P46" i="12"/>
  <c r="O46" i="12"/>
  <c r="AA49" i="39"/>
  <c r="E16" i="39"/>
  <c r="F16" i="39"/>
  <c r="AA47" i="39"/>
  <c r="E14" i="39"/>
  <c r="F14" i="39"/>
  <c r="AA45" i="39"/>
  <c r="E12" i="39"/>
  <c r="F12" i="39"/>
  <c r="AA43" i="39"/>
  <c r="E10" i="39"/>
  <c r="F10" i="39"/>
  <c r="AA41" i="39"/>
  <c r="E8" i="39"/>
  <c r="F8" i="39"/>
  <c r="P82" i="12"/>
  <c r="O82" i="12"/>
  <c r="AE47" i="39"/>
  <c r="E31" i="39"/>
  <c r="F31" i="39"/>
  <c r="AE43" i="39"/>
  <c r="E27" i="39"/>
  <c r="F27" i="39"/>
  <c r="K109" i="12"/>
  <c r="J109" i="12"/>
  <c r="K107" i="12"/>
  <c r="J107" i="12"/>
  <c r="K105" i="12"/>
  <c r="J105" i="12"/>
  <c r="K103" i="12"/>
  <c r="J103" i="12"/>
  <c r="K101" i="12"/>
  <c r="J101" i="12"/>
  <c r="O16" i="10"/>
  <c r="P16" i="10"/>
  <c r="O12" i="10"/>
  <c r="P12" i="10"/>
  <c r="O8" i="10"/>
  <c r="P8" i="10"/>
  <c r="O6" i="10"/>
  <c r="P6" i="10"/>
  <c r="AG50" i="39"/>
  <c r="O34" i="39"/>
  <c r="P34" i="39"/>
  <c r="AG48" i="39"/>
  <c r="O32" i="39"/>
  <c r="P32" i="39"/>
  <c r="AG46" i="39"/>
  <c r="O30" i="39"/>
  <c r="P30" i="39"/>
  <c r="AG44" i="39"/>
  <c r="O28" i="39"/>
  <c r="P28" i="39"/>
  <c r="AG42" i="39"/>
  <c r="O26" i="39"/>
  <c r="P26" i="39"/>
  <c r="AG40" i="39"/>
  <c r="O24" i="39"/>
  <c r="P24" i="39"/>
  <c r="AF50" i="39"/>
  <c r="J34" i="39"/>
  <c r="K34" i="39"/>
  <c r="AF48" i="39"/>
  <c r="J32" i="39"/>
  <c r="K32" i="39"/>
  <c r="AF46" i="39"/>
  <c r="J30" i="39"/>
  <c r="K30" i="39"/>
  <c r="AF44" i="39"/>
  <c r="J28" i="39"/>
  <c r="K28" i="39"/>
  <c r="AF42" i="39"/>
  <c r="J26" i="39"/>
  <c r="K26" i="39"/>
  <c r="AC49" i="39"/>
  <c r="O16" i="39"/>
  <c r="P16" i="39"/>
  <c r="P47" i="12"/>
  <c r="O47" i="12"/>
  <c r="AC41" i="39"/>
  <c r="O8" i="39"/>
  <c r="P8" i="39"/>
  <c r="AB49" i="39"/>
  <c r="J16" i="39"/>
  <c r="K16" i="39"/>
  <c r="AB47" i="39"/>
  <c r="J14" i="39"/>
  <c r="K14" i="39"/>
  <c r="AB45" i="39"/>
  <c r="J12" i="39"/>
  <c r="K12" i="39"/>
  <c r="AB43" i="39"/>
  <c r="J10" i="39"/>
  <c r="K10" i="39"/>
  <c r="AB41" i="39"/>
  <c r="J8" i="39"/>
  <c r="K8" i="39"/>
  <c r="K82" i="12"/>
  <c r="J82" i="12"/>
  <c r="T6" i="10"/>
  <c r="U6" i="10"/>
  <c r="U34" i="12"/>
  <c r="T34" i="12"/>
  <c r="U30" i="12"/>
  <c r="T30" i="12"/>
  <c r="U26" i="12"/>
  <c r="T26" i="12"/>
  <c r="U24" i="12"/>
  <c r="T24" i="12"/>
  <c r="K110" i="12"/>
  <c r="J110" i="12"/>
  <c r="K108" i="12"/>
  <c r="J108" i="12"/>
  <c r="K106" i="12"/>
  <c r="J106" i="12"/>
  <c r="K104" i="12"/>
  <c r="J104" i="12"/>
  <c r="K102" i="12"/>
  <c r="J102" i="12"/>
  <c r="K100" i="12"/>
  <c r="J100" i="12"/>
  <c r="F44" i="12"/>
  <c r="E44" i="12"/>
  <c r="F13" i="12"/>
  <c r="E13" i="12"/>
  <c r="E24" i="10"/>
  <c r="E24" i="8"/>
  <c r="F44" i="7"/>
  <c r="F60" i="12"/>
  <c r="J6" i="11"/>
  <c r="J6" i="14"/>
  <c r="U15" i="12"/>
  <c r="T15" i="12"/>
  <c r="P15" i="10"/>
  <c r="O15" i="10"/>
  <c r="P13" i="10"/>
  <c r="O13" i="10"/>
  <c r="P11" i="10"/>
  <c r="O11" i="10"/>
  <c r="P9" i="10"/>
  <c r="O9" i="10"/>
  <c r="P7" i="10"/>
  <c r="O7" i="10"/>
  <c r="K51" i="12"/>
  <c r="J51" i="12"/>
  <c r="F49" i="12"/>
  <c r="E49" i="12"/>
  <c r="AH47" i="39"/>
  <c r="T31" i="39"/>
  <c r="U31" i="39"/>
  <c r="AH45" i="39"/>
  <c r="T29" i="39"/>
  <c r="U29" i="39"/>
  <c r="AH43" i="39"/>
  <c r="T27" i="39"/>
  <c r="U27" i="39"/>
  <c r="AH41" i="39"/>
  <c r="T25" i="39"/>
  <c r="U25" i="39"/>
  <c r="AF49" i="39"/>
  <c r="J33" i="39"/>
  <c r="K33" i="39"/>
  <c r="AF47" i="39"/>
  <c r="J31" i="39"/>
  <c r="K31" i="39"/>
  <c r="AF45" i="39"/>
  <c r="J29" i="39"/>
  <c r="K29" i="39"/>
  <c r="AF43" i="39"/>
  <c r="J27" i="39"/>
  <c r="K27" i="39"/>
  <c r="AF41" i="39"/>
  <c r="J25" i="39"/>
  <c r="K25" i="39"/>
  <c r="AC48" i="39"/>
  <c r="O15" i="39"/>
  <c r="P15" i="39"/>
  <c r="AC44" i="39"/>
  <c r="O11" i="39"/>
  <c r="P11" i="39"/>
  <c r="P42" i="12"/>
  <c r="O42" i="12"/>
  <c r="P92" i="12"/>
  <c r="O92" i="12"/>
  <c r="P90" i="12"/>
  <c r="O90" i="12"/>
  <c r="P88" i="12"/>
  <c r="O88" i="12"/>
  <c r="P86" i="12"/>
  <c r="O86" i="12"/>
  <c r="P84" i="12"/>
  <c r="O84" i="12"/>
  <c r="AB40" i="39"/>
  <c r="J7" i="39"/>
  <c r="K7" i="39"/>
  <c r="U33" i="12"/>
  <c r="T33" i="12"/>
  <c r="U29" i="12"/>
  <c r="T29" i="12"/>
  <c r="U25" i="12"/>
  <c r="T25" i="12"/>
  <c r="AD49" i="39"/>
  <c r="T16" i="39"/>
  <c r="U16" i="39"/>
  <c r="AD47" i="39"/>
  <c r="T14" i="39"/>
  <c r="U14" i="39"/>
  <c r="AD45" i="39"/>
  <c r="T12" i="39"/>
  <c r="U12" i="39"/>
  <c r="AD43" i="39"/>
  <c r="T10" i="39"/>
  <c r="U10" i="39"/>
  <c r="AD41" i="39"/>
  <c r="T8" i="39"/>
  <c r="U8" i="39"/>
  <c r="F43" i="12"/>
  <c r="E43" i="12"/>
  <c r="F33" i="13"/>
  <c r="E33" i="13"/>
  <c r="F29" i="13"/>
  <c r="E29" i="13"/>
  <c r="F25" i="13"/>
  <c r="E25" i="13"/>
  <c r="F23" i="13"/>
  <c r="E23" i="13"/>
  <c r="U16" i="12"/>
  <c r="T16" i="12"/>
  <c r="U14" i="12"/>
  <c r="T14" i="12"/>
  <c r="U12" i="12"/>
  <c r="T12" i="12"/>
  <c r="AH44" i="39"/>
  <c r="T28" i="39"/>
  <c r="U28" i="39"/>
  <c r="U8" i="12"/>
  <c r="T8" i="12"/>
  <c r="AH40" i="39"/>
  <c r="T24" i="39"/>
  <c r="U24" i="39"/>
  <c r="P49" i="12"/>
  <c r="O49" i="12"/>
  <c r="P45" i="12"/>
  <c r="O45" i="12"/>
  <c r="K92" i="12"/>
  <c r="J92" i="12"/>
  <c r="K90" i="12"/>
  <c r="J90" i="12"/>
  <c r="K88" i="12"/>
  <c r="J88" i="12"/>
  <c r="K86" i="12"/>
  <c r="J86" i="12"/>
  <c r="AA42" i="39"/>
  <c r="E9" i="39"/>
  <c r="F9" i="39"/>
  <c r="AA40" i="39"/>
  <c r="E7" i="39"/>
  <c r="F7" i="39"/>
  <c r="AE50" i="39"/>
  <c r="E34" i="39"/>
  <c r="F34" i="39"/>
  <c r="AE46" i="39"/>
  <c r="E30" i="39"/>
  <c r="F30" i="39"/>
  <c r="AE42" i="39"/>
  <c r="E26" i="39"/>
  <c r="F26" i="39"/>
  <c r="AE40" i="39"/>
  <c r="E24" i="39"/>
  <c r="F24" i="39"/>
  <c r="AD50" i="39"/>
  <c r="T17" i="39"/>
  <c r="U17" i="39"/>
  <c r="AD48" i="39"/>
  <c r="T15" i="39"/>
  <c r="U15" i="39"/>
  <c r="AD46" i="39"/>
  <c r="T13" i="39"/>
  <c r="U13" i="39"/>
  <c r="AD44" i="39"/>
  <c r="T11" i="39"/>
  <c r="U11" i="39"/>
  <c r="AD42" i="39"/>
  <c r="T9" i="39"/>
  <c r="U9" i="39"/>
  <c r="AD40" i="39"/>
  <c r="T7" i="39"/>
  <c r="U7" i="39"/>
  <c r="F46" i="12"/>
  <c r="E46" i="12"/>
  <c r="F50" i="12"/>
  <c r="E50" i="12"/>
  <c r="F48" i="12"/>
  <c r="E48" i="12"/>
  <c r="E10" i="12"/>
  <c r="F10" i="12"/>
  <c r="F12" i="12"/>
  <c r="E12" i="12"/>
  <c r="F15" i="12"/>
  <c r="E15" i="12"/>
  <c r="J44" i="7"/>
  <c r="J24" i="9"/>
  <c r="E32" i="13"/>
  <c r="F32" i="13"/>
  <c r="F30" i="13"/>
  <c r="E30" i="13"/>
  <c r="F28" i="13"/>
  <c r="E28" i="13"/>
  <c r="F26" i="13"/>
  <c r="E26" i="13"/>
  <c r="E24" i="13"/>
  <c r="F24" i="13"/>
  <c r="K49" i="12"/>
  <c r="J49" i="12"/>
  <c r="K47" i="12"/>
  <c r="J47" i="12"/>
  <c r="K45" i="12"/>
  <c r="J45" i="12"/>
  <c r="K43" i="12"/>
  <c r="J43" i="12"/>
  <c r="F24" i="11"/>
  <c r="E24" i="11"/>
  <c r="P52" i="12"/>
  <c r="O52" i="12"/>
  <c r="P48" i="12"/>
  <c r="O48" i="12"/>
  <c r="P44" i="12"/>
  <c r="O44" i="12"/>
  <c r="AC40" i="39"/>
  <c r="O7" i="39"/>
  <c r="P7" i="39"/>
  <c r="AB50" i="39"/>
  <c r="J17" i="39"/>
  <c r="K17" i="39"/>
  <c r="AB48" i="39"/>
  <c r="J15" i="39"/>
  <c r="K15" i="39"/>
  <c r="AB46" i="39"/>
  <c r="J13" i="39"/>
  <c r="K13" i="39"/>
  <c r="AB44" i="39"/>
  <c r="J11" i="39"/>
  <c r="K11" i="39"/>
  <c r="AB42" i="39"/>
  <c r="J9" i="39"/>
  <c r="K9" i="39"/>
  <c r="K60" i="12"/>
  <c r="J60" i="12"/>
  <c r="AE49" i="39"/>
  <c r="E33" i="39"/>
  <c r="F33" i="39"/>
  <c r="AE45" i="39"/>
  <c r="E29" i="39"/>
  <c r="F29" i="39"/>
  <c r="AE41" i="39"/>
  <c r="E25" i="39"/>
  <c r="F25" i="39"/>
  <c r="F47" i="12"/>
  <c r="E47" i="12"/>
  <c r="O14" i="10"/>
  <c r="P14" i="10"/>
  <c r="O10" i="10"/>
  <c r="P10" i="10"/>
  <c r="AH50" i="39"/>
  <c r="T34" i="39"/>
  <c r="U34" i="39"/>
  <c r="AH48" i="39"/>
  <c r="T32" i="39"/>
  <c r="U32" i="39"/>
  <c r="AH46" i="39"/>
  <c r="T30" i="39"/>
  <c r="U30" i="39"/>
  <c r="U10" i="12"/>
  <c r="T10" i="12"/>
  <c r="AH42" i="39"/>
  <c r="T26" i="39"/>
  <c r="U26" i="39"/>
  <c r="U6" i="12"/>
  <c r="T6" i="12"/>
  <c r="F82" i="12"/>
  <c r="E82" i="12"/>
  <c r="AC47" i="39"/>
  <c r="O14" i="39"/>
  <c r="P14" i="39"/>
  <c r="AC43" i="39"/>
  <c r="O10" i="39"/>
  <c r="P10" i="39"/>
  <c r="AA50" i="39"/>
  <c r="E17" i="39"/>
  <c r="F17" i="39"/>
  <c r="AA48" i="39"/>
  <c r="E15" i="39"/>
  <c r="F15" i="39"/>
  <c r="AA46" i="39"/>
  <c r="E13" i="39"/>
  <c r="F13" i="39"/>
  <c r="AA44" i="39"/>
  <c r="E11" i="39"/>
  <c r="F11" i="39"/>
  <c r="K84" i="12"/>
  <c r="J84" i="12"/>
  <c r="K24" i="12"/>
  <c r="J24" i="12"/>
  <c r="E6" i="10"/>
  <c r="F6" i="10"/>
  <c r="U32" i="12"/>
  <c r="T32" i="12"/>
  <c r="U28" i="12"/>
  <c r="T28" i="12"/>
  <c r="F42" i="12"/>
  <c r="E42" i="12"/>
  <c r="AG47" i="39"/>
  <c r="O31" i="39"/>
  <c r="P31" i="39"/>
  <c r="AG45" i="39"/>
  <c r="O29" i="39"/>
  <c r="P29" i="39"/>
  <c r="AG43" i="39"/>
  <c r="O27" i="39"/>
  <c r="P27" i="39"/>
  <c r="AG41" i="39"/>
  <c r="O25" i="39"/>
  <c r="P25" i="39"/>
  <c r="AC50" i="39"/>
  <c r="O17" i="39"/>
  <c r="P17" i="39"/>
  <c r="AC46" i="39"/>
  <c r="O13" i="39"/>
  <c r="P13" i="39"/>
  <c r="AC42" i="39"/>
  <c r="O9" i="39"/>
  <c r="P9" i="39"/>
  <c r="K91" i="12"/>
  <c r="J91" i="12"/>
  <c r="K89" i="12"/>
  <c r="J89" i="12"/>
  <c r="K87" i="12"/>
  <c r="J87" i="12"/>
  <c r="K85" i="12"/>
  <c r="J85" i="12"/>
  <c r="K83" i="12"/>
  <c r="J83" i="12"/>
  <c r="U31" i="12"/>
  <c r="T31" i="12"/>
  <c r="U27" i="12"/>
  <c r="T27" i="12"/>
  <c r="F51" i="12"/>
  <c r="E51" i="12"/>
  <c r="F31" i="13"/>
  <c r="E31" i="13"/>
  <c r="F27" i="13"/>
  <c r="E27" i="13"/>
  <c r="K52" i="12"/>
  <c r="J52" i="12"/>
  <c r="K50" i="12"/>
  <c r="J50" i="12"/>
  <c r="K48" i="12"/>
  <c r="J48" i="12"/>
  <c r="K46" i="12"/>
  <c r="J46" i="12"/>
  <c r="K44" i="12"/>
  <c r="J44" i="12"/>
  <c r="K42" i="12"/>
  <c r="J42" i="12"/>
  <c r="F92" i="12"/>
  <c r="E92" i="12"/>
  <c r="F90" i="12"/>
  <c r="E90" i="12"/>
  <c r="F88" i="12"/>
  <c r="E88" i="12"/>
  <c r="F86" i="12"/>
  <c r="E86" i="12"/>
  <c r="F84" i="12"/>
  <c r="E84" i="12"/>
  <c r="AF40" i="39"/>
  <c r="J24" i="39"/>
  <c r="K24" i="39"/>
  <c r="P51" i="12"/>
  <c r="O51" i="12"/>
  <c r="AC45" i="39"/>
  <c r="O12" i="39"/>
  <c r="P12" i="39"/>
  <c r="P43" i="12"/>
  <c r="O43" i="12"/>
  <c r="P91" i="12"/>
  <c r="O91" i="12"/>
  <c r="P89" i="12"/>
  <c r="O89" i="12"/>
  <c r="P87" i="12"/>
  <c r="O87" i="12"/>
  <c r="P85" i="12"/>
  <c r="O85" i="12"/>
  <c r="P83" i="12"/>
  <c r="O83" i="12"/>
  <c r="AE48" i="39"/>
  <c r="E32" i="39"/>
  <c r="F32" i="39"/>
  <c r="AE44" i="39"/>
  <c r="E28" i="39"/>
  <c r="F28" i="39"/>
  <c r="F52" i="12"/>
  <c r="E52" i="12"/>
  <c r="F7" i="12"/>
  <c r="E7" i="12"/>
  <c r="F8" i="12"/>
  <c r="E8" i="12"/>
  <c r="F9" i="12"/>
  <c r="E9" i="12"/>
  <c r="F11" i="12"/>
  <c r="E11" i="12"/>
  <c r="F14" i="12"/>
  <c r="E14" i="12"/>
  <c r="P24" i="12"/>
  <c r="E6" i="6"/>
  <c r="I30" i="31"/>
  <c r="H30" i="31"/>
  <c r="E32" i="30"/>
  <c r="E25" i="31"/>
  <c r="E26" i="31"/>
  <c r="I26" i="31" s="1"/>
  <c r="E23" i="31"/>
  <c r="I23" i="31" s="1"/>
  <c r="E20" i="31"/>
  <c r="I20" i="31" s="1"/>
  <c r="P17" i="10"/>
  <c r="O17" i="10"/>
  <c r="P36" i="11"/>
  <c r="O36" i="11"/>
  <c r="P112" i="12"/>
  <c r="O112" i="12"/>
  <c r="U36" i="11"/>
  <c r="T36" i="11"/>
  <c r="K18" i="13"/>
  <c r="J18" i="13"/>
  <c r="P18" i="7"/>
  <c r="O18" i="7"/>
  <c r="F34" i="13"/>
  <c r="E34" i="13"/>
  <c r="F53" i="39"/>
  <c r="F53" i="12"/>
  <c r="E53" i="12"/>
  <c r="F18" i="6"/>
  <c r="E18" i="6"/>
  <c r="P18" i="8"/>
  <c r="O18" i="8"/>
  <c r="F56" i="7"/>
  <c r="E56" i="7"/>
  <c r="E54" i="11"/>
  <c r="F36" i="6"/>
  <c r="E36" i="6"/>
  <c r="F54" i="10"/>
  <c r="E54" i="10"/>
  <c r="K18" i="11"/>
  <c r="J18" i="11"/>
  <c r="K36" i="9"/>
  <c r="J36" i="9"/>
  <c r="U17" i="12"/>
  <c r="T17" i="12"/>
  <c r="K53" i="12"/>
  <c r="J53" i="12"/>
  <c r="F36" i="8"/>
  <c r="E36" i="8"/>
  <c r="J56" i="7"/>
  <c r="K56" i="7"/>
  <c r="J18" i="14"/>
  <c r="K18" i="14"/>
  <c r="E36" i="10"/>
  <c r="F93" i="12"/>
  <c r="E93" i="12"/>
  <c r="F134" i="12"/>
  <c r="E134" i="12"/>
  <c r="AF51" i="39"/>
  <c r="K35" i="39"/>
  <c r="J35" i="39"/>
  <c r="P36" i="6"/>
  <c r="O36" i="6"/>
  <c r="P56" i="7"/>
  <c r="O56" i="7"/>
  <c r="K18" i="16"/>
  <c r="J18" i="16"/>
  <c r="K18" i="6"/>
  <c r="J18" i="6"/>
  <c r="U18" i="8"/>
  <c r="T18" i="8"/>
  <c r="F54" i="9"/>
  <c r="E54" i="9"/>
  <c r="U72" i="12"/>
  <c r="T72" i="12"/>
  <c r="U54" i="12"/>
  <c r="T54" i="12"/>
  <c r="T36" i="7"/>
  <c r="U36" i="7"/>
  <c r="P72" i="12"/>
  <c r="O72" i="12"/>
  <c r="U35" i="12"/>
  <c r="T35" i="12"/>
  <c r="F112" i="12"/>
  <c r="E112" i="12"/>
  <c r="AE51" i="39"/>
  <c r="F35" i="39"/>
  <c r="E35" i="39"/>
  <c r="J36" i="11"/>
  <c r="K36" i="11"/>
  <c r="F18" i="14"/>
  <c r="E18" i="14"/>
  <c r="U36" i="9"/>
  <c r="T36" i="9"/>
  <c r="K54" i="11"/>
  <c r="J54" i="11"/>
  <c r="K36" i="6"/>
  <c r="J36" i="6"/>
  <c r="K54" i="8"/>
  <c r="J54" i="8"/>
  <c r="F18" i="11"/>
  <c r="E18" i="11"/>
  <c r="P18" i="12"/>
  <c r="O18" i="12"/>
  <c r="U36" i="6"/>
  <c r="T36" i="6"/>
  <c r="K111" i="12"/>
  <c r="J111" i="12"/>
  <c r="K18" i="12"/>
  <c r="J18" i="12"/>
  <c r="F36" i="7"/>
  <c r="E36" i="7"/>
  <c r="F72" i="12"/>
  <c r="E72" i="12"/>
  <c r="AD51" i="39"/>
  <c r="U18" i="39"/>
  <c r="T18" i="39"/>
  <c r="U56" i="7"/>
  <c r="T56" i="7"/>
  <c r="P36" i="8"/>
  <c r="O36" i="8"/>
  <c r="K18" i="7"/>
  <c r="J18" i="7"/>
  <c r="AC51" i="39"/>
  <c r="O18" i="39"/>
  <c r="P18" i="39"/>
  <c r="T18" i="9"/>
  <c r="U18" i="9"/>
  <c r="F36" i="12"/>
  <c r="E36" i="12"/>
  <c r="F18" i="7"/>
  <c r="E18" i="7"/>
  <c r="J18" i="10"/>
  <c r="K18" i="10"/>
  <c r="P36" i="12"/>
  <c r="O36" i="12"/>
  <c r="U36" i="8"/>
  <c r="T36" i="8"/>
  <c r="O18" i="15"/>
  <c r="P18" i="15"/>
  <c r="O18" i="11"/>
  <c r="P18" i="11"/>
  <c r="O53" i="12"/>
  <c r="P53" i="12"/>
  <c r="J36" i="8"/>
  <c r="K36" i="8"/>
  <c r="K18" i="8"/>
  <c r="J18" i="8"/>
  <c r="U18" i="7"/>
  <c r="T18" i="7"/>
  <c r="K18" i="9"/>
  <c r="J18" i="9"/>
  <c r="F18" i="8"/>
  <c r="E18" i="8"/>
  <c r="U18" i="6"/>
  <c r="T18" i="6"/>
  <c r="P18" i="9"/>
  <c r="O18" i="9"/>
  <c r="U18" i="11"/>
  <c r="T18" i="11"/>
  <c r="U36" i="10"/>
  <c r="T36" i="10"/>
  <c r="F54" i="8"/>
  <c r="E54" i="8"/>
  <c r="F18" i="9"/>
  <c r="E18" i="9"/>
  <c r="F18" i="13"/>
  <c r="E18" i="13"/>
  <c r="K36" i="10"/>
  <c r="J36" i="10"/>
  <c r="AA51" i="39"/>
  <c r="F18" i="39"/>
  <c r="E18" i="39"/>
  <c r="K18" i="15"/>
  <c r="J18" i="15"/>
  <c r="AB51" i="39"/>
  <c r="K18" i="39"/>
  <c r="J18" i="39"/>
  <c r="P18" i="14"/>
  <c r="O18" i="14"/>
  <c r="K93" i="12"/>
  <c r="J93" i="12"/>
  <c r="K54" i="10"/>
  <c r="J54" i="10"/>
  <c r="P18" i="13"/>
  <c r="O18" i="13"/>
  <c r="P93" i="12"/>
  <c r="O93" i="12"/>
  <c r="P54" i="11"/>
  <c r="O54" i="11"/>
  <c r="F17" i="12"/>
  <c r="E17" i="12"/>
  <c r="F36" i="9"/>
  <c r="E36" i="9"/>
  <c r="F18" i="16"/>
  <c r="E18" i="16"/>
  <c r="U112" i="12"/>
  <c r="T112" i="12"/>
  <c r="P18" i="6"/>
  <c r="O18" i="6"/>
  <c r="F18" i="15"/>
  <c r="E18" i="15"/>
  <c r="K36" i="7"/>
  <c r="J36" i="7"/>
  <c r="U18" i="13"/>
  <c r="T18" i="13"/>
  <c r="P36" i="10"/>
  <c r="O36" i="10"/>
  <c r="P36" i="9"/>
  <c r="O36" i="9"/>
  <c r="U94" i="12"/>
  <c r="T94" i="12"/>
  <c r="B18" i="12"/>
  <c r="C18" i="12"/>
  <c r="E21" i="31"/>
  <c r="H21" i="31" s="1"/>
  <c r="D18" i="12"/>
  <c r="F16" i="31"/>
  <c r="L57" i="8"/>
  <c r="Q57" i="10"/>
  <c r="Q57" i="11"/>
  <c r="E7" i="31"/>
  <c r="H7" i="31" s="1"/>
  <c r="F11" i="31"/>
  <c r="R57" i="11"/>
  <c r="E24" i="30"/>
  <c r="E10" i="30"/>
  <c r="G57" i="9"/>
  <c r="Q57" i="9"/>
  <c r="L57" i="9"/>
  <c r="G13" i="31"/>
  <c r="F14" i="31"/>
  <c r="I14" i="31" s="1"/>
  <c r="E16" i="31"/>
  <c r="G14" i="31"/>
  <c r="H14" i="31" s="1"/>
  <c r="F7" i="31"/>
  <c r="E11" i="31"/>
  <c r="G11" i="31"/>
  <c r="E9" i="31"/>
  <c r="H9" i="31" s="1"/>
  <c r="F15" i="31"/>
  <c r="E12" i="31"/>
  <c r="I12" i="31" s="1"/>
  <c r="E11" i="30"/>
  <c r="G57" i="8"/>
  <c r="E19" i="31"/>
  <c r="H19" i="31" s="1"/>
  <c r="E56" i="30"/>
  <c r="L57" i="11"/>
  <c r="E40" i="30"/>
  <c r="E10" i="31"/>
  <c r="G18" i="31"/>
  <c r="H18" i="31" s="1"/>
  <c r="F8" i="31"/>
  <c r="E49" i="30"/>
  <c r="E13" i="30"/>
  <c r="E8" i="31"/>
  <c r="G16" i="31"/>
  <c r="F18" i="31"/>
  <c r="I18" i="31" s="1"/>
  <c r="B57" i="11"/>
  <c r="E48" i="30"/>
  <c r="B57" i="8"/>
  <c r="E27" i="30"/>
  <c r="F9" i="31"/>
  <c r="F10" i="31"/>
  <c r="E13" i="31"/>
  <c r="G17" i="31"/>
  <c r="H17" i="31" s="1"/>
  <c r="G12" i="31"/>
  <c r="G10" i="31"/>
  <c r="G8" i="31"/>
  <c r="E15" i="31"/>
  <c r="E9" i="30"/>
  <c r="E15" i="30"/>
  <c r="E12" i="30"/>
  <c r="B57" i="9"/>
  <c r="E39" i="30"/>
  <c r="E14" i="30"/>
  <c r="H57" i="9"/>
  <c r="B57" i="10"/>
  <c r="E19" i="30"/>
  <c r="G57" i="11"/>
  <c r="E23" i="30"/>
  <c r="E20" i="30"/>
  <c r="E7" i="30"/>
  <c r="C57" i="9"/>
  <c r="I29" i="30"/>
  <c r="H57" i="10"/>
  <c r="R57" i="8"/>
  <c r="E50" i="30"/>
  <c r="R19" i="39"/>
  <c r="G112" i="12"/>
  <c r="R52" i="39"/>
  <c r="R50" i="39"/>
  <c r="R48" i="39"/>
  <c r="R46" i="39"/>
  <c r="R44" i="39"/>
  <c r="N57" i="8"/>
  <c r="B54" i="12"/>
  <c r="R18" i="12"/>
  <c r="S57" i="9"/>
  <c r="F17" i="31"/>
  <c r="I17" i="31" s="1"/>
  <c r="G33" i="31"/>
  <c r="L18" i="10"/>
  <c r="L57" i="10" s="1"/>
  <c r="Q18" i="12"/>
  <c r="R36" i="12"/>
  <c r="Q57" i="8"/>
  <c r="I52" i="30"/>
  <c r="E44" i="30"/>
  <c r="I16" i="30"/>
  <c r="Q51" i="39"/>
  <c r="S50" i="39"/>
  <c r="Q47" i="39"/>
  <c r="S46" i="39"/>
  <c r="Q43" i="39"/>
  <c r="S42" i="39"/>
  <c r="I19" i="39"/>
  <c r="Q41" i="39"/>
  <c r="B19" i="39"/>
  <c r="C26" i="30"/>
  <c r="E26" i="30" s="1"/>
  <c r="C54" i="11"/>
  <c r="C57" i="11" s="1"/>
  <c r="H57" i="11"/>
  <c r="M57" i="8"/>
  <c r="Q19" i="39"/>
  <c r="E38" i="30"/>
  <c r="H16" i="30"/>
  <c r="I57" i="10"/>
  <c r="M94" i="12"/>
  <c r="B53" i="39"/>
  <c r="E53" i="39" s="1"/>
  <c r="D94" i="12"/>
  <c r="I57" i="8"/>
  <c r="Q50" i="39"/>
  <c r="S49" i="39"/>
  <c r="Q46" i="39"/>
  <c r="S45" i="39"/>
  <c r="Q42" i="39"/>
  <c r="E28" i="30"/>
  <c r="G19" i="39"/>
  <c r="R36" i="39"/>
  <c r="D31" i="30"/>
  <c r="D18" i="10"/>
  <c r="D36" i="39"/>
  <c r="H57" i="8"/>
  <c r="E46" i="30"/>
  <c r="R51" i="39"/>
  <c r="F13" i="31"/>
  <c r="N36" i="7"/>
  <c r="C36" i="39"/>
  <c r="N94" i="12"/>
  <c r="L54" i="12"/>
  <c r="D35" i="13"/>
  <c r="S57" i="8"/>
  <c r="S41" i="39"/>
  <c r="D19" i="39"/>
  <c r="S36" i="12"/>
  <c r="E45" i="30"/>
  <c r="E24" i="31"/>
  <c r="H29" i="30"/>
  <c r="H32" i="30"/>
  <c r="M18" i="10"/>
  <c r="M57" i="10" s="1"/>
  <c r="C33" i="30"/>
  <c r="B35" i="13"/>
  <c r="I57" i="9"/>
  <c r="W53" i="12"/>
  <c r="Q36" i="39"/>
  <c r="C31" i="30"/>
  <c r="C18" i="10"/>
  <c r="D22" i="30"/>
  <c r="E22" i="30" s="1"/>
  <c r="D36" i="11"/>
  <c r="G54" i="12"/>
  <c r="W93" i="12"/>
  <c r="B94" i="12"/>
  <c r="H112" i="12"/>
  <c r="C52" i="30"/>
  <c r="G94" i="12"/>
  <c r="N57" i="9"/>
  <c r="Q36" i="12"/>
  <c r="I72" i="12"/>
  <c r="M54" i="12"/>
  <c r="H52" i="30"/>
  <c r="C57" i="8"/>
  <c r="H19" i="39"/>
  <c r="M57" i="9"/>
  <c r="S57" i="11"/>
  <c r="E25" i="30"/>
  <c r="S36" i="39"/>
  <c r="I54" i="12"/>
  <c r="I36" i="39"/>
  <c r="D16" i="30"/>
  <c r="E6" i="30"/>
  <c r="S43" i="39"/>
  <c r="N57" i="11"/>
  <c r="L94" i="12"/>
  <c r="E37" i="30"/>
  <c r="D54" i="12"/>
  <c r="I36" i="12"/>
  <c r="C94" i="12"/>
  <c r="E51" i="30"/>
  <c r="C16" i="30"/>
  <c r="D52" i="30"/>
  <c r="E43" i="30"/>
  <c r="E21" i="30"/>
  <c r="R49" i="39"/>
  <c r="R47" i="39"/>
  <c r="R45" i="39"/>
  <c r="R43" i="39"/>
  <c r="G57" i="10"/>
  <c r="H94" i="12"/>
  <c r="H33" i="30"/>
  <c r="C34" i="30"/>
  <c r="R18" i="10"/>
  <c r="R57" i="10" s="1"/>
  <c r="N19" i="39"/>
  <c r="W35" i="12"/>
  <c r="S19" i="39"/>
  <c r="E29" i="31"/>
  <c r="C54" i="12"/>
  <c r="I57" i="11"/>
  <c r="C35" i="13"/>
  <c r="E8" i="30"/>
  <c r="L36" i="39"/>
  <c r="G36" i="39"/>
  <c r="R57" i="9"/>
  <c r="E18" i="30"/>
  <c r="N54" i="12"/>
  <c r="D57" i="8"/>
  <c r="S52" i="39"/>
  <c r="Q49" i="39"/>
  <c r="S48" i="39"/>
  <c r="Q45" i="39"/>
  <c r="S44" i="39"/>
  <c r="M19" i="39"/>
  <c r="R42" i="39"/>
  <c r="H54" i="12"/>
  <c r="I32" i="30"/>
  <c r="D33" i="30"/>
  <c r="N18" i="10"/>
  <c r="S18" i="12"/>
  <c r="N36" i="39"/>
  <c r="Q52" i="39"/>
  <c r="S51" i="39"/>
  <c r="Q48" i="39"/>
  <c r="S47" i="39"/>
  <c r="Q44" i="39"/>
  <c r="I94" i="12"/>
  <c r="C35" i="30"/>
  <c r="E35" i="30" s="1"/>
  <c r="C36" i="10"/>
  <c r="F36" i="10" s="1"/>
  <c r="D34" i="30"/>
  <c r="I33" i="30"/>
  <c r="S18" i="10"/>
  <c r="H36" i="39"/>
  <c r="D57" i="9"/>
  <c r="W111" i="12"/>
  <c r="I112" i="12"/>
  <c r="M57" i="11"/>
  <c r="E36" i="30"/>
  <c r="R41" i="39"/>
  <c r="C19" i="39"/>
  <c r="E47" i="30"/>
  <c r="E28" i="31"/>
  <c r="AG52" i="39" l="1"/>
  <c r="H26" i="31"/>
  <c r="H20" i="31"/>
  <c r="AB52" i="39"/>
  <c r="H23" i="31"/>
  <c r="AH52" i="39"/>
  <c r="AA52" i="39"/>
  <c r="AD52" i="39"/>
  <c r="AF52" i="39"/>
  <c r="AC52" i="39"/>
  <c r="AE52" i="39"/>
  <c r="T48" i="39"/>
  <c r="U48" i="39"/>
  <c r="T41" i="39"/>
  <c r="U41" i="39"/>
  <c r="T49" i="39"/>
  <c r="U49" i="39"/>
  <c r="T42" i="39"/>
  <c r="U42" i="39"/>
  <c r="T50" i="39"/>
  <c r="U50" i="39"/>
  <c r="T51" i="39"/>
  <c r="U51" i="39"/>
  <c r="T43" i="39"/>
  <c r="U43" i="39"/>
  <c r="T47" i="39"/>
  <c r="U47" i="39"/>
  <c r="T44" i="39"/>
  <c r="U44" i="39"/>
  <c r="T45" i="39"/>
  <c r="U45" i="39"/>
  <c r="T46" i="39"/>
  <c r="U46" i="39"/>
  <c r="I21" i="31"/>
  <c r="F35" i="13"/>
  <c r="E35" i="13"/>
  <c r="P18" i="10"/>
  <c r="O18" i="10"/>
  <c r="F54" i="12"/>
  <c r="E54" i="12"/>
  <c r="F54" i="11"/>
  <c r="K72" i="12"/>
  <c r="J72" i="12"/>
  <c r="K36" i="12"/>
  <c r="J36" i="12"/>
  <c r="U18" i="10"/>
  <c r="U57" i="10" s="1"/>
  <c r="T18" i="10"/>
  <c r="T57" i="10" s="1"/>
  <c r="U18" i="12"/>
  <c r="T18" i="12"/>
  <c r="D57" i="11"/>
  <c r="D60" i="11" s="1"/>
  <c r="F36" i="11"/>
  <c r="E36" i="11"/>
  <c r="D57" i="10"/>
  <c r="F18" i="10"/>
  <c r="E18" i="10"/>
  <c r="K54" i="12"/>
  <c r="J54" i="12"/>
  <c r="P36" i="39"/>
  <c r="O36" i="39"/>
  <c r="U36" i="39"/>
  <c r="T36" i="39"/>
  <c r="P36" i="7"/>
  <c r="O36" i="7"/>
  <c r="K36" i="39"/>
  <c r="J36" i="39"/>
  <c r="F94" i="12"/>
  <c r="E94" i="12"/>
  <c r="T36" i="12"/>
  <c r="U36" i="12"/>
  <c r="F36" i="39"/>
  <c r="E36" i="39"/>
  <c r="K112" i="12"/>
  <c r="J112" i="12"/>
  <c r="U19" i="39"/>
  <c r="T19" i="39"/>
  <c r="P19" i="39"/>
  <c r="O19" i="39"/>
  <c r="P54" i="12"/>
  <c r="O54" i="12"/>
  <c r="K94" i="12"/>
  <c r="J94" i="12"/>
  <c r="K19" i="39"/>
  <c r="J19" i="39"/>
  <c r="F18" i="12"/>
  <c r="E18" i="12"/>
  <c r="F19" i="39"/>
  <c r="E19" i="39"/>
  <c r="U52" i="39"/>
  <c r="T52" i="39"/>
  <c r="P94" i="12"/>
  <c r="O94" i="12"/>
  <c r="I16" i="31"/>
  <c r="C29" i="30"/>
  <c r="I7" i="31"/>
  <c r="I11" i="31"/>
  <c r="H16" i="31"/>
  <c r="B60" i="9"/>
  <c r="H13" i="31"/>
  <c r="I19" i="31"/>
  <c r="H10" i="31"/>
  <c r="I9" i="31"/>
  <c r="I15" i="31"/>
  <c r="H11" i="31"/>
  <c r="H15" i="31"/>
  <c r="H12" i="31"/>
  <c r="I10" i="31"/>
  <c r="B60" i="11"/>
  <c r="I13" i="31"/>
  <c r="I8" i="31"/>
  <c r="H8" i="31"/>
  <c r="B60" i="8"/>
  <c r="E33" i="30"/>
  <c r="E34" i="30"/>
  <c r="T57" i="8"/>
  <c r="D60" i="9"/>
  <c r="R53" i="39"/>
  <c r="U57" i="8"/>
  <c r="C60" i="8"/>
  <c r="E52" i="30"/>
  <c r="B60" i="10"/>
  <c r="I41" i="30"/>
  <c r="C60" i="9"/>
  <c r="H41" i="30"/>
  <c r="C57" i="10"/>
  <c r="C60" i="10" s="1"/>
  <c r="C60" i="11"/>
  <c r="U57" i="9"/>
  <c r="I29" i="31"/>
  <c r="H29" i="31"/>
  <c r="T57" i="11"/>
  <c r="S53" i="39"/>
  <c r="Q53" i="39"/>
  <c r="N57" i="10"/>
  <c r="D60" i="8"/>
  <c r="D29" i="30"/>
  <c r="W134" i="12"/>
  <c r="S57" i="10"/>
  <c r="C41" i="30"/>
  <c r="F33" i="31"/>
  <c r="D41" i="30"/>
  <c r="E31" i="30"/>
  <c r="I28" i="31"/>
  <c r="H28" i="31"/>
  <c r="E33" i="31"/>
  <c r="E16" i="30"/>
  <c r="U57" i="11"/>
  <c r="I24" i="31"/>
  <c r="H24" i="31"/>
  <c r="T57" i="9"/>
  <c r="U53" i="39" l="1"/>
  <c r="T53" i="39"/>
  <c r="C54" i="30"/>
  <c r="C57" i="30" s="1"/>
  <c r="E29" i="30"/>
  <c r="B63" i="8"/>
  <c r="C63" i="8"/>
  <c r="D54" i="30"/>
  <c r="E41" i="30"/>
  <c r="D60" i="10"/>
  <c r="D63" i="8" s="1"/>
  <c r="I33" i="31"/>
  <c r="H33" i="31"/>
  <c r="E54" i="30" l="1"/>
  <c r="D57" i="30"/>
</calcChain>
</file>

<file path=xl/sharedStrings.xml><?xml version="1.0" encoding="utf-8"?>
<sst xmlns="http://schemas.openxmlformats.org/spreadsheetml/2006/main" count="1855" uniqueCount="356">
  <si>
    <t>เดือน</t>
  </si>
  <si>
    <t>SWEDEN</t>
  </si>
  <si>
    <t>NORWAY</t>
  </si>
  <si>
    <t>FINLAND</t>
  </si>
  <si>
    <t>CHINA</t>
  </si>
  <si>
    <t>JAPANESE</t>
  </si>
  <si>
    <t>KOREAN</t>
  </si>
  <si>
    <t>SINGAPORE</t>
  </si>
  <si>
    <t>HONGKONG</t>
  </si>
  <si>
    <t>ENGLISH</t>
  </si>
  <si>
    <t>TAIWAN</t>
  </si>
  <si>
    <t>INDIA</t>
  </si>
  <si>
    <t>GERMAN</t>
  </si>
  <si>
    <t>MALAYSIA</t>
  </si>
  <si>
    <t>VIETNAM</t>
  </si>
  <si>
    <t>RUSSIA</t>
  </si>
  <si>
    <t>AMERICAN</t>
  </si>
  <si>
    <t>AUSTRALIA</t>
  </si>
  <si>
    <t>PHILIPPINO</t>
  </si>
  <si>
    <t>INDONESIA</t>
  </si>
  <si>
    <t>FRENCH</t>
  </si>
  <si>
    <t>HOLLAND</t>
  </si>
  <si>
    <t>DENISH</t>
  </si>
  <si>
    <t>SPAINESH</t>
  </si>
  <si>
    <t>IRAN</t>
  </si>
  <si>
    <t>ITALIAN</t>
  </si>
  <si>
    <t>ISRAEL</t>
  </si>
  <si>
    <t>BELGIUM</t>
  </si>
  <si>
    <t>TURKISH</t>
  </si>
  <si>
    <t>UNITED ARAB EMIRATE</t>
  </si>
  <si>
    <t>NEW ZEALAND</t>
  </si>
  <si>
    <t>PAKISTAN</t>
  </si>
  <si>
    <t>SWISS</t>
  </si>
  <si>
    <t>CANADIAN</t>
  </si>
  <si>
    <t>SCANDINAVIAN</t>
  </si>
  <si>
    <t>HUNGARIAN</t>
  </si>
  <si>
    <t>SOUTH AFRICAN</t>
  </si>
  <si>
    <t>DUBAI</t>
  </si>
  <si>
    <t>SRILANKA</t>
  </si>
  <si>
    <t>GREECE</t>
  </si>
  <si>
    <t>CHILI</t>
  </si>
  <si>
    <t>AUSTRIA</t>
  </si>
  <si>
    <t>MEXICO</t>
  </si>
  <si>
    <t>CZECH</t>
  </si>
  <si>
    <t>MACAU</t>
  </si>
  <si>
    <t>MOROCCO</t>
  </si>
  <si>
    <t>UKRAIN</t>
  </si>
  <si>
    <t>NEPAL</t>
  </si>
  <si>
    <t>MYANMAR</t>
  </si>
  <si>
    <t>ESTONIA</t>
  </si>
  <si>
    <t>BRUNEI</t>
  </si>
  <si>
    <t>CAMBODIA</t>
  </si>
  <si>
    <t>JORDANIAN</t>
  </si>
  <si>
    <t>AFRICAN</t>
  </si>
  <si>
    <t>PORTUGAL</t>
  </si>
  <si>
    <t>VENEZUALA</t>
  </si>
  <si>
    <t>BANGLADESH</t>
  </si>
  <si>
    <t>KUWAIT</t>
  </si>
  <si>
    <t>IRELAND</t>
  </si>
  <si>
    <t>BAHRAIN</t>
  </si>
  <si>
    <t>POLAND</t>
  </si>
  <si>
    <t>LATVIA</t>
  </si>
  <si>
    <t>ICELAND</t>
  </si>
  <si>
    <t>EGYPT</t>
  </si>
  <si>
    <t>TUNISIA</t>
  </si>
  <si>
    <t>ROMANIA</t>
  </si>
  <si>
    <t>SAUDI ARABIAN</t>
  </si>
  <si>
    <t>BRAZIL</t>
  </si>
  <si>
    <t>ARGENTINA</t>
  </si>
  <si>
    <t>LEBANON</t>
  </si>
  <si>
    <t>LITHUNIA</t>
  </si>
  <si>
    <t>HAWAI</t>
  </si>
  <si>
    <t>OMAN</t>
  </si>
  <si>
    <t>CROATIA</t>
  </si>
  <si>
    <t>KAZKHSTAN</t>
  </si>
  <si>
    <t>QARTAR</t>
  </si>
  <si>
    <t>CYPRUS</t>
  </si>
  <si>
    <t>COLUMBIAN</t>
  </si>
  <si>
    <t>KENYA</t>
  </si>
  <si>
    <t>SLOVENIA</t>
  </si>
  <si>
    <t>SYRIA</t>
  </si>
  <si>
    <t>MERICIUS</t>
  </si>
  <si>
    <t>LAOS</t>
  </si>
  <si>
    <t>LUXEMBOURG</t>
  </si>
  <si>
    <t>BULGARIAN</t>
  </si>
  <si>
    <t>URUGUAY</t>
  </si>
  <si>
    <t>UZBEKISTAN</t>
  </si>
  <si>
    <t>MACIDONIA</t>
  </si>
  <si>
    <t>YUGOSLAVIA</t>
  </si>
  <si>
    <t>VATICAN CITY</t>
  </si>
  <si>
    <t>MADAGASCAR</t>
  </si>
  <si>
    <t>PANAMA</t>
  </si>
  <si>
    <t>BHUNTAN</t>
  </si>
  <si>
    <t>MONGOLIA</t>
  </si>
  <si>
    <t>ARMENIA</t>
  </si>
  <si>
    <t>MONACO</t>
  </si>
  <si>
    <t>EUROPEAN UNION</t>
  </si>
  <si>
    <t>NIGERIA</t>
  </si>
  <si>
    <t>MALTA</t>
  </si>
  <si>
    <t>INTERNATIONAL  TOURISTS   ARRIVING   IN  THAILAND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</si>
  <si>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</si>
  <si>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</si>
  <si>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</si>
  <si>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</si>
  <si>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</si>
  <si>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</si>
  <si>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</si>
  <si>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</si>
  <si>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</si>
  <si>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</si>
  <si>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OCTOBER</t>
  </si>
  <si>
    <t>NOVEMBER</t>
  </si>
  <si>
    <t>DECEMBER</t>
  </si>
  <si>
    <t>TOTAL</t>
  </si>
  <si>
    <t xml:space="preserve">  CHINA</t>
  </si>
  <si>
    <t xml:space="preserve">  TAIWAN</t>
  </si>
  <si>
    <t xml:space="preserve">  HONGKONG</t>
  </si>
  <si>
    <t xml:space="preserve">  INDIA</t>
  </si>
  <si>
    <t xml:space="preserve">  RUSSIA</t>
  </si>
  <si>
    <t xml:space="preserve">  JAPAN</t>
  </si>
  <si>
    <t xml:space="preserve">  GERMANY</t>
  </si>
  <si>
    <t xml:space="preserve">  FRANCE</t>
  </si>
  <si>
    <t xml:space="preserve">  FINLAND</t>
  </si>
  <si>
    <t xml:space="preserve">  SWEDEN</t>
  </si>
  <si>
    <t xml:space="preserve">  NORWAY</t>
  </si>
  <si>
    <t>SEPTEMBER</t>
  </si>
  <si>
    <t xml:space="preserve">  INDONESIA</t>
  </si>
  <si>
    <t xml:space="preserve">  VIETNAM</t>
  </si>
  <si>
    <t xml:space="preserve">  PHILIPPINO</t>
  </si>
  <si>
    <t xml:space="preserve">  IRAN</t>
  </si>
  <si>
    <t xml:space="preserve">  SINGAPORE</t>
  </si>
  <si>
    <t xml:space="preserve">  ISRAEL</t>
  </si>
  <si>
    <t xml:space="preserve">  DUBAI</t>
  </si>
  <si>
    <t xml:space="preserve">  KUWAIT</t>
  </si>
  <si>
    <t xml:space="preserve">  BAHRAIN</t>
  </si>
  <si>
    <t xml:space="preserve">  LEBANON</t>
  </si>
  <si>
    <t xml:space="preserve">  SYRIA</t>
  </si>
  <si>
    <t xml:space="preserve">  OMAN</t>
  </si>
  <si>
    <t>KAZAKHSTAN</t>
  </si>
  <si>
    <t xml:space="preserve">  HOLLAND</t>
  </si>
  <si>
    <t xml:space="preserve">  AUSTRALIA</t>
  </si>
  <si>
    <t xml:space="preserve">  MALAYSIA</t>
  </si>
  <si>
    <t>June</t>
  </si>
  <si>
    <t>July</t>
  </si>
  <si>
    <t>Number of Tourists</t>
  </si>
  <si>
    <t>Percentage of Tourists</t>
  </si>
  <si>
    <t>Number of Tourists from the ASIA Market</t>
  </si>
  <si>
    <t>%</t>
  </si>
  <si>
    <t>Number of Tourists from the Middle East Market</t>
  </si>
  <si>
    <t>Number of Tourists from the Africa Market</t>
  </si>
  <si>
    <t>Number of Tourists from the North America Market</t>
  </si>
  <si>
    <t>AMERICA</t>
  </si>
  <si>
    <t>CANADA</t>
  </si>
  <si>
    <t>HAWAII</t>
  </si>
  <si>
    <t>Number of Tourists from the Central America Market</t>
  </si>
  <si>
    <t>COLOMBIA</t>
  </si>
  <si>
    <t>Number of Tourists from the South America Market</t>
  </si>
  <si>
    <t>CHILE</t>
  </si>
  <si>
    <t>VENEZUELA</t>
  </si>
  <si>
    <t>Month</t>
  </si>
  <si>
    <t xml:space="preserve"> </t>
  </si>
  <si>
    <t>Number of Tourists from the Australia - New Zealand Markets</t>
  </si>
  <si>
    <t>No. of Tourist</t>
  </si>
  <si>
    <t>Increase/Decrease</t>
  </si>
  <si>
    <t>Total</t>
  </si>
  <si>
    <t>No. of (People)</t>
  </si>
  <si>
    <t xml:space="preserve"> (%)</t>
  </si>
  <si>
    <t>Jan.</t>
  </si>
  <si>
    <t>Feb.</t>
  </si>
  <si>
    <t>Mar.</t>
  </si>
  <si>
    <t>Apr.</t>
  </si>
  <si>
    <t>May</t>
  </si>
  <si>
    <t>Rank</t>
  </si>
  <si>
    <t>Country</t>
  </si>
  <si>
    <t xml:space="preserve">  KOREA</t>
  </si>
  <si>
    <t xml:space="preserve">  U.K.</t>
  </si>
  <si>
    <t xml:space="preserve">  U.S.A.</t>
  </si>
  <si>
    <t xml:space="preserve">  ITALY</t>
  </si>
  <si>
    <t xml:space="preserve">  DENMARK</t>
  </si>
  <si>
    <t xml:space="preserve">  U.A.E.</t>
  </si>
  <si>
    <t xml:space="preserve">  JORDAN</t>
  </si>
  <si>
    <t xml:space="preserve">  QATAR</t>
  </si>
  <si>
    <t xml:space="preserve">  SAUDI ARABIA</t>
  </si>
  <si>
    <t>Number of Tourists from the North Europe Market</t>
  </si>
  <si>
    <t>Number of Tourists from the South Europe Market</t>
  </si>
  <si>
    <t>Number of Tourists from the East Europe Market</t>
  </si>
  <si>
    <t>Number of Tourists from the West Europe Market</t>
  </si>
  <si>
    <t>Aug.</t>
  </si>
  <si>
    <t>Sept.</t>
  </si>
  <si>
    <t>Nov.</t>
  </si>
  <si>
    <t>Dec.</t>
  </si>
  <si>
    <t xml:space="preserve">  UKRAINE</t>
  </si>
  <si>
    <t xml:space="preserve">  KAZAKHSTAN</t>
  </si>
  <si>
    <t xml:space="preserve">  UZBEKISTAN</t>
  </si>
  <si>
    <t xml:space="preserve">  ARMENIA</t>
  </si>
  <si>
    <t xml:space="preserve">  AZERBAIJAN</t>
  </si>
  <si>
    <t xml:space="preserve">  BELARUS</t>
  </si>
  <si>
    <t xml:space="preserve">  KYRGYZSTAN</t>
  </si>
  <si>
    <t xml:space="preserve">  MOLDOVA</t>
  </si>
  <si>
    <t xml:space="preserve">  TAJIKISTAN</t>
  </si>
  <si>
    <t xml:space="preserve">  TURKMENISTAN</t>
  </si>
  <si>
    <t>Increase</t>
  </si>
  <si>
    <t xml:space="preserve">  IRELAND</t>
  </si>
  <si>
    <t xml:space="preserve">  LATVIA</t>
  </si>
  <si>
    <t xml:space="preserve">  ICELAND</t>
  </si>
  <si>
    <t xml:space="preserve">  ESTONIA</t>
  </si>
  <si>
    <t xml:space="preserve">  LITHUNIA</t>
  </si>
  <si>
    <t>North Europe</t>
  </si>
  <si>
    <t>South Europe</t>
  </si>
  <si>
    <t xml:space="preserve">  TURKISH</t>
  </si>
  <si>
    <t xml:space="preserve">  GREECE</t>
  </si>
  <si>
    <t xml:space="preserve">  CZECH</t>
  </si>
  <si>
    <t xml:space="preserve">  PORTUGAL</t>
  </si>
  <si>
    <t xml:space="preserve">  MACIDONIA</t>
  </si>
  <si>
    <t xml:space="preserve">  YUGOSLAVIA</t>
  </si>
  <si>
    <t xml:space="preserve">  VATICAN CITY</t>
  </si>
  <si>
    <t xml:space="preserve">  MALTA</t>
  </si>
  <si>
    <t xml:space="preserve">  CYPRUS</t>
  </si>
  <si>
    <t>East Europe</t>
  </si>
  <si>
    <t xml:space="preserve">  HUNGARIAN</t>
  </si>
  <si>
    <t xml:space="preserve">  POLAND</t>
  </si>
  <si>
    <t xml:space="preserve">  ROMANIA</t>
  </si>
  <si>
    <t xml:space="preserve">  BULGARIAN</t>
  </si>
  <si>
    <t xml:space="preserve">  SLOVENIA</t>
  </si>
  <si>
    <t xml:space="preserve">  CROATIA</t>
  </si>
  <si>
    <t>West Europe</t>
  </si>
  <si>
    <t xml:space="preserve">  BELGIUM</t>
  </si>
  <si>
    <t xml:space="preserve">  SWISS</t>
  </si>
  <si>
    <t xml:space="preserve">  AUSTRIA</t>
  </si>
  <si>
    <t xml:space="preserve">  LUXEMBOURG</t>
  </si>
  <si>
    <t xml:space="preserve">  MONACO</t>
  </si>
  <si>
    <t xml:space="preserve">  CANADA</t>
  </si>
  <si>
    <t xml:space="preserve">  HAWAII</t>
  </si>
  <si>
    <t>Russia &amp; CIS</t>
  </si>
  <si>
    <t>ASIA</t>
  </si>
  <si>
    <t>Africa</t>
  </si>
  <si>
    <t>North America</t>
  </si>
  <si>
    <t>Central America &amp; South America</t>
  </si>
  <si>
    <t xml:space="preserve">Australia - New Zealand </t>
  </si>
  <si>
    <t>Europe</t>
  </si>
  <si>
    <t>The MIDDLE EAST</t>
  </si>
  <si>
    <t>KOREA</t>
  </si>
  <si>
    <t>JAPAN</t>
  </si>
  <si>
    <t>Includes AEC Market</t>
  </si>
  <si>
    <t>Includes North Europe Market</t>
  </si>
  <si>
    <t>Including SCANDINAVIA Market</t>
  </si>
  <si>
    <t>Include the MIDDLE EAST Market</t>
  </si>
  <si>
    <t>Includes Russia &amp; CIS Market</t>
  </si>
  <si>
    <t>Includes South Europe Market</t>
  </si>
  <si>
    <t>Includes East Europe Market</t>
  </si>
  <si>
    <t>Includes West Europe Market</t>
  </si>
  <si>
    <t>Includes ASIA Market</t>
  </si>
  <si>
    <t>Includes Africa Market</t>
  </si>
  <si>
    <t>Includes North America Market</t>
  </si>
  <si>
    <t>Includes Central America &amp; South America Market</t>
  </si>
  <si>
    <t>Includes Australia - New Zealand Market</t>
  </si>
  <si>
    <t>AEC Market</t>
  </si>
  <si>
    <t>ASIA ( other )</t>
  </si>
  <si>
    <t>QATAR</t>
  </si>
  <si>
    <t xml:space="preserve">  GEORGIA</t>
  </si>
  <si>
    <t xml:space="preserve"> Other</t>
  </si>
  <si>
    <t xml:space="preserve"> SOUTH AFRICAN</t>
  </si>
  <si>
    <t xml:space="preserve"> MADAGASCAR</t>
  </si>
  <si>
    <t xml:space="preserve"> AFRICAN</t>
  </si>
  <si>
    <t xml:space="preserve"> TUNISIA</t>
  </si>
  <si>
    <t xml:space="preserve"> EGYPT</t>
  </si>
  <si>
    <t xml:space="preserve"> KENYA</t>
  </si>
  <si>
    <t xml:space="preserve"> MOROCCO</t>
  </si>
  <si>
    <t xml:space="preserve"> NIGERIA</t>
  </si>
  <si>
    <t xml:space="preserve"> MEXICO</t>
  </si>
  <si>
    <t xml:space="preserve"> BRAZIL</t>
  </si>
  <si>
    <t xml:space="preserve"> ARGENTINA</t>
  </si>
  <si>
    <t xml:space="preserve"> VENEZUELA</t>
  </si>
  <si>
    <t xml:space="preserve"> CHILE</t>
  </si>
  <si>
    <t xml:space="preserve"> COLOMBIA</t>
  </si>
  <si>
    <t xml:space="preserve"> PANAMA</t>
  </si>
  <si>
    <t xml:space="preserve"> URUGUAY</t>
  </si>
  <si>
    <t xml:space="preserve"> AUSTRALIA</t>
  </si>
  <si>
    <t xml:space="preserve"> NEW ZEALAND</t>
  </si>
  <si>
    <t xml:space="preserve"> CHINA</t>
  </si>
  <si>
    <t xml:space="preserve"> INDIA</t>
  </si>
  <si>
    <t xml:space="preserve"> KOREAN</t>
  </si>
  <si>
    <t xml:space="preserve"> JAPAN</t>
  </si>
  <si>
    <t xml:space="preserve"> TAIWAN</t>
  </si>
  <si>
    <t xml:space="preserve"> VIETNAM</t>
  </si>
  <si>
    <t xml:space="preserve"> HONGKONG</t>
  </si>
  <si>
    <t xml:space="preserve"> INDONESIA</t>
  </si>
  <si>
    <t xml:space="preserve"> MALAYSIA</t>
  </si>
  <si>
    <t xml:space="preserve"> SINGAPORE</t>
  </si>
  <si>
    <t xml:space="preserve"> PHILIPPINO</t>
  </si>
  <si>
    <t xml:space="preserve"> SRILANKA</t>
  </si>
  <si>
    <t xml:space="preserve"> PAKISTAN</t>
  </si>
  <si>
    <t xml:space="preserve"> MYANMAR</t>
  </si>
  <si>
    <t xml:space="preserve"> BANGLADESH</t>
  </si>
  <si>
    <t xml:space="preserve"> MACAU</t>
  </si>
  <si>
    <t xml:space="preserve"> NEPAL</t>
  </si>
  <si>
    <t xml:space="preserve"> CAMBODIA</t>
  </si>
  <si>
    <t xml:space="preserve"> BRUNEI</t>
  </si>
  <si>
    <t xml:space="preserve"> LAOS</t>
  </si>
  <si>
    <t xml:space="preserve"> MONGOLIA</t>
  </si>
  <si>
    <t xml:space="preserve"> MERICIUS</t>
  </si>
  <si>
    <t xml:space="preserve"> BHUNTAN</t>
  </si>
  <si>
    <t>Number of Tourists from Europe Market</t>
  </si>
  <si>
    <t>Total Europe</t>
  </si>
  <si>
    <t>Total The North Europe Market</t>
  </si>
  <si>
    <t>Total The East Europe Market</t>
  </si>
  <si>
    <t>Total The West Europe Market</t>
  </si>
  <si>
    <t>Market Share</t>
  </si>
  <si>
    <r>
      <t xml:space="preserve">Tourism Statistics for </t>
    </r>
    <r>
      <rPr>
        <b/>
        <sz val="18"/>
        <rFont val="Cordia New"/>
        <family val="2"/>
      </rPr>
      <t>15 Major Nationalities</t>
    </r>
    <r>
      <rPr>
        <sz val="18"/>
        <rFont val="Cordia New"/>
        <family val="2"/>
      </rPr>
      <t xml:space="preserve"> that Use ATTA Members' Services </t>
    </r>
  </si>
  <si>
    <r>
      <t xml:space="preserve">Tourism Statistics for </t>
    </r>
    <r>
      <rPr>
        <b/>
        <sz val="18"/>
        <rFont val="Cordia New"/>
        <family val="2"/>
      </rPr>
      <t>20 Major Nationalities</t>
    </r>
    <r>
      <rPr>
        <sz val="18"/>
        <rFont val="Cordia New"/>
        <family val="2"/>
      </rPr>
      <t xml:space="preserve"> that Use ATTA Members' Services </t>
    </r>
  </si>
  <si>
    <r>
      <t xml:space="preserve">Tourism Statistics of </t>
    </r>
    <r>
      <rPr>
        <b/>
        <sz val="18"/>
        <rFont val="Cordia New"/>
        <family val="2"/>
      </rPr>
      <t>the</t>
    </r>
    <r>
      <rPr>
        <sz val="18"/>
        <rFont val="Cordia New"/>
        <family val="2"/>
      </rPr>
      <t xml:space="preserve"> </t>
    </r>
    <r>
      <rPr>
        <b/>
        <sz val="18"/>
        <rFont val="Cordia New"/>
        <family val="2"/>
      </rPr>
      <t>Middle East</t>
    </r>
    <r>
      <rPr>
        <sz val="18"/>
        <rFont val="Cordia New"/>
        <family val="2"/>
      </rPr>
      <t xml:space="preserve"> Market that Use ATTA Members' Services </t>
    </r>
  </si>
  <si>
    <r>
      <t>Tourism Statistics of</t>
    </r>
    <r>
      <rPr>
        <b/>
        <sz val="18"/>
        <rFont val="Cordia New"/>
        <family val="2"/>
      </rPr>
      <t xml:space="preserve"> the</t>
    </r>
    <r>
      <rPr>
        <sz val="18"/>
        <rFont val="Cordia New"/>
        <family val="2"/>
      </rPr>
      <t xml:space="preserve"> </t>
    </r>
    <r>
      <rPr>
        <b/>
        <sz val="18"/>
        <rFont val="Cordia New"/>
        <family val="2"/>
      </rPr>
      <t xml:space="preserve">Russia &amp; CIS </t>
    </r>
    <r>
      <rPr>
        <sz val="18"/>
        <rFont val="Cordia New"/>
        <family val="2"/>
      </rPr>
      <t xml:space="preserve">Market that Use ATTA Members' Services </t>
    </r>
  </si>
  <si>
    <r>
      <t>Tourism Statistics of</t>
    </r>
    <r>
      <rPr>
        <b/>
        <sz val="18"/>
        <rFont val="Cordia New"/>
        <family val="2"/>
      </rPr>
      <t xml:space="preserve"> North Europe </t>
    </r>
    <r>
      <rPr>
        <sz val="18"/>
        <rFont val="Cordia New"/>
        <family val="2"/>
      </rPr>
      <t xml:space="preserve">Market that Use ATTA Members' Services </t>
    </r>
  </si>
  <si>
    <r>
      <t>Tourism Statistics of</t>
    </r>
    <r>
      <rPr>
        <b/>
        <sz val="18"/>
        <rFont val="Cordia New"/>
        <family val="2"/>
      </rPr>
      <t xml:space="preserve"> South Europe </t>
    </r>
    <r>
      <rPr>
        <sz val="18"/>
        <rFont val="Cordia New"/>
        <family val="2"/>
      </rPr>
      <t xml:space="preserve">Market that Use ATTA Members' Services </t>
    </r>
  </si>
  <si>
    <r>
      <t>Tourism Statistics of</t>
    </r>
    <r>
      <rPr>
        <b/>
        <sz val="18"/>
        <rFont val="Cordia New"/>
        <family val="2"/>
      </rPr>
      <t xml:space="preserve"> East Europe </t>
    </r>
    <r>
      <rPr>
        <sz val="18"/>
        <rFont val="Cordia New"/>
        <family val="2"/>
      </rPr>
      <t xml:space="preserve">Market that Use ATTA Members' Services </t>
    </r>
  </si>
  <si>
    <r>
      <t>Tourism Statistics of</t>
    </r>
    <r>
      <rPr>
        <b/>
        <sz val="18"/>
        <rFont val="Cordia New"/>
        <family val="2"/>
      </rPr>
      <t xml:space="preserve"> West Europe </t>
    </r>
    <r>
      <rPr>
        <sz val="18"/>
        <rFont val="Cordia New"/>
        <family val="2"/>
      </rPr>
      <t xml:space="preserve">Market that Use ATTA Members' Services </t>
    </r>
  </si>
  <si>
    <r>
      <t>Tourism Statistics of</t>
    </r>
    <r>
      <rPr>
        <b/>
        <sz val="18"/>
        <rFont val="Cordia New"/>
        <family val="2"/>
      </rPr>
      <t xml:space="preserve"> ASIA </t>
    </r>
    <r>
      <rPr>
        <sz val="18"/>
        <rFont val="Cordia New"/>
        <family val="2"/>
      </rPr>
      <t xml:space="preserve">Market that Use ATTA Members' Services </t>
    </r>
  </si>
  <si>
    <r>
      <t>Tourism Statistics of</t>
    </r>
    <r>
      <rPr>
        <b/>
        <sz val="18"/>
        <rFont val="Cordia New"/>
        <family val="2"/>
      </rPr>
      <t xml:space="preserve"> Africa </t>
    </r>
    <r>
      <rPr>
        <sz val="18"/>
        <rFont val="Cordia New"/>
        <family val="2"/>
      </rPr>
      <t xml:space="preserve">Market that Use ATTA Members' Services </t>
    </r>
  </si>
  <si>
    <r>
      <t>Tourism Statistics of</t>
    </r>
    <r>
      <rPr>
        <b/>
        <sz val="18"/>
        <rFont val="Cordia New"/>
        <family val="2"/>
      </rPr>
      <t xml:space="preserve"> North America </t>
    </r>
    <r>
      <rPr>
        <sz val="18"/>
        <rFont val="Cordia New"/>
        <family val="2"/>
      </rPr>
      <t xml:space="preserve">Market that Use ATTA Members' Services </t>
    </r>
  </si>
  <si>
    <r>
      <t>Tourism Statistics of</t>
    </r>
    <r>
      <rPr>
        <b/>
        <sz val="18"/>
        <rFont val="Cordia New"/>
        <family val="2"/>
      </rPr>
      <t xml:space="preserve"> Central America &amp; South America </t>
    </r>
    <r>
      <rPr>
        <sz val="18"/>
        <rFont val="Cordia New"/>
        <family val="2"/>
      </rPr>
      <t xml:space="preserve">Market that Use ATTA Members' Services </t>
    </r>
  </si>
  <si>
    <r>
      <t>Tourism Statistics of</t>
    </r>
    <r>
      <rPr>
        <b/>
        <sz val="18"/>
        <rFont val="Cordia New"/>
        <family val="2"/>
      </rPr>
      <t xml:space="preserve"> Australia - New Zealand </t>
    </r>
    <r>
      <rPr>
        <sz val="18"/>
        <rFont val="Cordia New"/>
        <family val="2"/>
      </rPr>
      <t xml:space="preserve">Market that Use ATTA Members' Services </t>
    </r>
  </si>
  <si>
    <t>Jan. - Dec.</t>
  </si>
  <si>
    <t>Years 14-13</t>
  </si>
  <si>
    <t>As of December 2014</t>
  </si>
  <si>
    <t>Oct.</t>
  </si>
  <si>
    <t>2015</t>
  </si>
  <si>
    <t>2015-2013</t>
  </si>
  <si>
    <t>2015-2014</t>
  </si>
  <si>
    <t>Jan-Dec 2014</t>
  </si>
  <si>
    <t>TOURISTS RECEIVED BY ATTA'S MEMBERS AT SUVARNABHUMI AIRPORT AND DON MUANG AIRPORT</t>
  </si>
  <si>
    <t>At Suvarnabhumi Airport and Don Muang Airport</t>
  </si>
  <si>
    <r>
      <t>Tourism Statistics of</t>
    </r>
    <r>
      <rPr>
        <b/>
        <sz val="18"/>
        <rFont val="Cordia New"/>
        <family val="2"/>
      </rPr>
      <t xml:space="preserve"> ASEAN Economic Community</t>
    </r>
    <r>
      <rPr>
        <b/>
        <sz val="20"/>
        <rFont val="Cordia New"/>
        <family val="2"/>
      </rPr>
      <t xml:space="preserve"> </t>
    </r>
    <r>
      <rPr>
        <b/>
        <sz val="20"/>
        <color indexed="12"/>
        <rFont val="Cordia New"/>
        <family val="2"/>
      </rPr>
      <t>(AEC)</t>
    </r>
    <r>
      <rPr>
        <b/>
        <sz val="18"/>
        <rFont val="Cordia New"/>
        <family val="2"/>
      </rPr>
      <t xml:space="preserve"> </t>
    </r>
    <r>
      <rPr>
        <sz val="18"/>
        <rFont val="Cordia New"/>
        <family val="2"/>
      </rPr>
      <t>Market</t>
    </r>
    <r>
      <rPr>
        <b/>
        <sz val="18"/>
        <color indexed="12"/>
        <rFont val="Cordia New"/>
        <family val="2"/>
      </rPr>
      <t xml:space="preserve"> </t>
    </r>
    <r>
      <rPr>
        <b/>
        <sz val="20"/>
        <color indexed="12"/>
        <rFont val="Cordia New"/>
        <family val="2"/>
      </rPr>
      <t>Plus 3</t>
    </r>
    <r>
      <rPr>
        <sz val="18"/>
        <rFont val="Cordia New"/>
        <family val="2"/>
      </rPr>
      <t xml:space="preserve"> that Use ATTA Members' Services </t>
    </r>
  </si>
  <si>
    <r>
      <t>Tourism Statistics of</t>
    </r>
    <r>
      <rPr>
        <b/>
        <sz val="18"/>
        <rFont val="Cordia New"/>
        <family val="2"/>
      </rPr>
      <t xml:space="preserve"> ASEAN Economic Community </t>
    </r>
    <r>
      <rPr>
        <b/>
        <sz val="20"/>
        <color indexed="12"/>
        <rFont val="Cordia New"/>
        <family val="2"/>
      </rPr>
      <t>(AEC)</t>
    </r>
    <r>
      <rPr>
        <b/>
        <sz val="20"/>
        <rFont val="Cordia New"/>
        <family val="2"/>
      </rPr>
      <t xml:space="preserve"> </t>
    </r>
    <r>
      <rPr>
        <sz val="18"/>
        <rFont val="Cordia New"/>
        <family val="2"/>
      </rPr>
      <t xml:space="preserve">Market that Use ATTA Members' Services </t>
    </r>
  </si>
  <si>
    <t>Decrease</t>
  </si>
  <si>
    <t>NON NATION</t>
  </si>
  <si>
    <t>AFGHAN</t>
  </si>
  <si>
    <t xml:space="preserve"> AFGHANISTAN</t>
  </si>
  <si>
    <t>AEC</t>
  </si>
  <si>
    <r>
      <t xml:space="preserve">Number of Tourists from the </t>
    </r>
    <r>
      <rPr>
        <b/>
        <sz val="16"/>
        <color rgb="FF0000CC"/>
        <rFont val="Cordia New"/>
        <family val="2"/>
      </rPr>
      <t>AEC</t>
    </r>
    <r>
      <rPr>
        <b/>
        <sz val="16"/>
        <rFont val="Cordia New"/>
        <family val="2"/>
        <charset val="222"/>
      </rPr>
      <t xml:space="preserve"> Market</t>
    </r>
  </si>
  <si>
    <t xml:space="preserve">  SPAIN</t>
  </si>
  <si>
    <t>2019</t>
  </si>
  <si>
    <t>2019-2017</t>
  </si>
  <si>
    <t>2019-2018</t>
  </si>
  <si>
    <t>Europe Market</t>
  </si>
  <si>
    <t>2020</t>
  </si>
  <si>
    <t>2020-2018</t>
  </si>
  <si>
    <t>2020-2019</t>
  </si>
  <si>
    <t>Jan-Dec 2019</t>
  </si>
  <si>
    <t>Number of Tourists for 2020 Increased/Decreased from 2019</t>
  </si>
  <si>
    <t xml:space="preserve"> 1 Jan-10 Jan</t>
  </si>
  <si>
    <t>Years 20-18</t>
  </si>
  <si>
    <t>Years 20-19</t>
  </si>
  <si>
    <t xml:space="preserve"> 1 January - 20 January 2020</t>
  </si>
  <si>
    <t>AS OF 20 January 2020</t>
  </si>
  <si>
    <t>1 January - 20 January 2020</t>
  </si>
  <si>
    <t>As of January 2020   (1-20)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</si>
</sst>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8" formatCode="_-* #,##0_-;\-* #,##0_-;_-* &quot;-&quot;??_-;_-@_-"/>
    <numFmt numFmtId="189" formatCode="#,##0.00;[Black]\(#,##0.00\)"/>
    <numFmt numFmtId="190" formatCode="#,##0.00;[Red]\(#,##0.00\)"/>
    <numFmt numFmtId="191" formatCode="#,##0.00;[Black]\-\ #,##0.00"/>
    <numFmt numFmtId="192" formatCode="_-* #,##0.000_-;\-* #,##0.000_-;_-* &quot;-&quot;??_-;_-@_-"/>
    <numFmt numFmtId="195" formatCode="#,##0.00;[Red]\-\ #,##0.00"/>
    <numFmt numFmtId="196" formatCode="#,##0;[Red]\-\ #,##0"/>
  </numFmts>
  <fonts count="70" x14ac:knownFonts="1">
    <font>
      <sz val="10"/>
      <name val="Arial"/>
      <charset val="222"/>
    </font>
    <font>
      <sz val="10"/>
      <name val="Arial"/>
      <family val="2"/>
    </font>
    <font>
      <sz val="16"/>
      <name val="Angsana New"/>
      <family val="1"/>
    </font>
    <font>
      <b/>
      <sz val="16"/>
      <name val="Angsana New"/>
      <family val="1"/>
    </font>
    <font>
      <sz val="20"/>
      <name val="Angsana New"/>
      <family val="1"/>
    </font>
    <font>
      <b/>
      <sz val="20"/>
      <name val="Angsana New"/>
      <family val="1"/>
    </font>
    <font>
      <b/>
      <sz val="18"/>
      <name val="Arial"/>
      <family val="2"/>
    </font>
    <font>
      <sz val="18"/>
      <name val="Angsana New"/>
      <family val="1"/>
    </font>
    <font>
      <b/>
      <sz val="10"/>
      <name val="Angsana New"/>
      <family val="1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6"/>
      <name val="Cordia New"/>
      <family val="2"/>
      <charset val="22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6"/>
      <name val="Cordia New"/>
      <family val="2"/>
    </font>
    <font>
      <sz val="16"/>
      <name val="Cordia New"/>
      <family val="2"/>
    </font>
    <font>
      <sz val="14"/>
      <name val="Cordia New"/>
      <family val="2"/>
    </font>
    <font>
      <sz val="12"/>
      <name val="Cordia New"/>
      <family val="2"/>
    </font>
    <font>
      <sz val="11"/>
      <name val="Cordia New"/>
      <family val="2"/>
    </font>
    <font>
      <b/>
      <sz val="18"/>
      <name val="Cordia New"/>
      <family val="2"/>
    </font>
    <font>
      <b/>
      <sz val="17"/>
      <name val="Cordia New"/>
      <family val="2"/>
    </font>
    <font>
      <sz val="18"/>
      <name val="Cordia New"/>
      <family val="2"/>
    </font>
    <font>
      <sz val="16"/>
      <color indexed="9"/>
      <name val="Cordia New"/>
      <family val="2"/>
    </font>
    <font>
      <b/>
      <sz val="16"/>
      <color indexed="9"/>
      <name val="Cordia New"/>
      <family val="2"/>
      <charset val="222"/>
    </font>
    <font>
      <sz val="14"/>
      <color indexed="9"/>
      <name val="Cordia New"/>
      <family val="2"/>
    </font>
    <font>
      <b/>
      <sz val="22"/>
      <name val="Cordia New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color indexed="8"/>
      <name val="Cordia New"/>
      <family val="2"/>
    </font>
    <font>
      <b/>
      <sz val="18"/>
      <color indexed="12"/>
      <name val="Cordia New"/>
      <family val="2"/>
    </font>
    <font>
      <b/>
      <sz val="20"/>
      <color indexed="12"/>
      <name val="Cordia New"/>
      <family val="2"/>
    </font>
    <font>
      <b/>
      <sz val="20"/>
      <name val="Cordia New"/>
      <family val="2"/>
    </font>
    <font>
      <b/>
      <sz val="12"/>
      <name val="Cordia New"/>
      <family val="2"/>
    </font>
    <font>
      <sz val="11"/>
      <color theme="1"/>
      <name val="Tahoma"/>
      <family val="2"/>
      <charset val="222"/>
      <scheme val="minor"/>
    </font>
    <font>
      <sz val="10"/>
      <color rgb="FFFF0000"/>
      <name val="Arial"/>
      <family val="2"/>
    </font>
    <font>
      <b/>
      <sz val="10"/>
      <color rgb="FF006600"/>
      <name val="Arial"/>
      <family val="2"/>
    </font>
    <font>
      <sz val="10"/>
      <color rgb="FF006600"/>
      <name val="Arial"/>
      <family val="2"/>
    </font>
    <font>
      <b/>
      <sz val="10"/>
      <color rgb="FFFF0000"/>
      <name val="Arial"/>
      <family val="2"/>
    </font>
    <font>
      <sz val="16"/>
      <color theme="0"/>
      <name val="Cordia New"/>
      <family val="2"/>
    </font>
    <font>
      <sz val="16"/>
      <color theme="1"/>
      <name val="Cordia New"/>
      <family val="2"/>
    </font>
    <font>
      <sz val="10"/>
      <color theme="0"/>
      <name val="Arial"/>
      <family val="2"/>
    </font>
    <font>
      <sz val="16"/>
      <color rgb="FFFF0000"/>
      <name val="Cordia New"/>
      <family val="2"/>
    </font>
    <font>
      <b/>
      <sz val="11"/>
      <color rgb="FF006600"/>
      <name val="Arial"/>
      <family val="2"/>
    </font>
    <font>
      <b/>
      <sz val="16"/>
      <color rgb="FFFF0000"/>
      <name val="Cordia New"/>
      <family val="2"/>
    </font>
    <font>
      <b/>
      <sz val="18"/>
      <color rgb="FF006600"/>
      <name val="Cordia New"/>
      <family val="2"/>
    </font>
    <font>
      <b/>
      <sz val="16"/>
      <color rgb="FF006600"/>
      <name val="Cordia New"/>
      <family val="2"/>
    </font>
    <font>
      <b/>
      <sz val="18"/>
      <color rgb="FFFF0000"/>
      <name val="Cordia New"/>
      <family val="2"/>
    </font>
    <font>
      <sz val="16"/>
      <color theme="0"/>
      <name val="Angsana New"/>
      <family val="1"/>
    </font>
    <font>
      <b/>
      <sz val="16"/>
      <color theme="0"/>
      <name val="Angsana New"/>
      <family val="1"/>
    </font>
    <font>
      <b/>
      <sz val="10"/>
      <color theme="0"/>
      <name val="Arial"/>
      <family val="2"/>
    </font>
    <font>
      <sz val="16"/>
      <color rgb="FF0000CC"/>
      <name val="Cordia New"/>
      <family val="2"/>
    </font>
    <font>
      <sz val="10"/>
      <color theme="1"/>
      <name val="Arial"/>
      <family val="2"/>
    </font>
    <font>
      <sz val="14"/>
      <color rgb="FFFF0000"/>
      <name val="Cordia New"/>
      <family val="2"/>
    </font>
    <font>
      <sz val="14"/>
      <color theme="0"/>
      <name val="Cordia New"/>
      <family val="2"/>
    </font>
    <font>
      <b/>
      <sz val="16"/>
      <color theme="1"/>
      <name val="Cordia New"/>
      <family val="2"/>
      <charset val="222"/>
    </font>
    <font>
      <b/>
      <sz val="14"/>
      <color indexed="9"/>
      <name val="Cordia New"/>
      <family val="2"/>
    </font>
    <font>
      <b/>
      <sz val="16"/>
      <color theme="0"/>
      <name val="Cordia New"/>
      <family val="2"/>
    </font>
    <font>
      <b/>
      <sz val="16"/>
      <color rgb="FF0000CC"/>
      <name val="Cordia New"/>
      <family val="2"/>
    </font>
    <font>
      <b/>
      <sz val="15"/>
      <name val="Cordia New"/>
      <family val="2"/>
    </font>
    <font>
      <b/>
      <sz val="15"/>
      <color rgb="FF0000CC"/>
      <name val="Cordia New"/>
      <family val="2"/>
    </font>
    <font>
      <b/>
      <sz val="16"/>
      <color rgb="FF0000CC"/>
      <name val="Angsana New"/>
      <family val="1"/>
    </font>
    <font>
      <b/>
      <sz val="14"/>
      <color rgb="FF0000CC"/>
      <name val="Cordia New"/>
      <family val="2"/>
      <charset val="222"/>
    </font>
    <font>
      <b/>
      <sz val="12"/>
      <color rgb="FF0000CC"/>
      <name val="Cordia New"/>
      <family val="2"/>
    </font>
    <font>
      <b/>
      <sz val="18"/>
      <color theme="0"/>
      <name val="Cordia New"/>
      <family val="2"/>
    </font>
    <font>
      <sz val="18"/>
      <color theme="0"/>
      <name val="Cordia New"/>
      <family val="2"/>
    </font>
    <font>
      <b/>
      <sz val="16"/>
      <color theme="1"/>
      <name val="Cordia New"/>
      <family val="2"/>
    </font>
    <font>
      <b/>
      <sz val="12"/>
      <color theme="1"/>
      <name val="Cordia New"/>
      <family val="2"/>
    </font>
    <font>
      <b/>
      <sz val="18"/>
      <color rgb="FF0000CC"/>
      <name val="Cordia New"/>
      <family val="2"/>
    </font>
    <font>
      <sz val="10"/>
      <color rgb="FF0000C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0000CC"/>
      </left>
      <right style="thin">
        <color indexed="64"/>
      </right>
      <top style="double">
        <color rgb="FF0000CC"/>
      </top>
      <bottom style="double">
        <color rgb="FF0000CC"/>
      </bottom>
      <diagonal/>
    </border>
    <border>
      <left style="thin">
        <color indexed="64"/>
      </left>
      <right style="thin">
        <color indexed="64"/>
      </right>
      <top style="double">
        <color rgb="FF0000CC"/>
      </top>
      <bottom style="double">
        <color rgb="FF0000CC"/>
      </bottom>
      <diagonal/>
    </border>
    <border>
      <left style="thin">
        <color indexed="64"/>
      </left>
      <right style="double">
        <color rgb="FF0000CC"/>
      </right>
      <top style="double">
        <color rgb="FF0000CC"/>
      </top>
      <bottom style="double">
        <color rgb="FF0000CC"/>
      </bottom>
      <diagonal/>
    </border>
    <border>
      <left style="thin">
        <color indexed="64"/>
      </left>
      <right/>
      <top style="double">
        <color rgb="FF0000CC"/>
      </top>
      <bottom style="double">
        <color rgb="FF0000CC"/>
      </bottom>
      <diagonal/>
    </border>
    <border>
      <left/>
      <right style="thin">
        <color indexed="64"/>
      </right>
      <top style="double">
        <color rgb="FF0000CC"/>
      </top>
      <bottom style="double">
        <color rgb="FF0000CC"/>
      </bottom>
      <diagonal/>
    </border>
    <border>
      <left style="double">
        <color rgb="FF0000CC"/>
      </left>
      <right/>
      <top style="double">
        <color rgb="FF0000CC"/>
      </top>
      <bottom style="double">
        <color rgb="FF0000CC"/>
      </bottom>
      <diagonal/>
    </border>
    <border>
      <left style="thin">
        <color rgb="FF0000CC"/>
      </left>
      <right/>
      <top style="thin">
        <color rgb="FF0000CC"/>
      </top>
      <bottom/>
      <diagonal/>
    </border>
    <border>
      <left style="thin">
        <color indexed="64"/>
      </left>
      <right style="thin">
        <color indexed="64"/>
      </right>
      <top style="thin">
        <color rgb="FF0000CC"/>
      </top>
      <bottom style="thin">
        <color indexed="64"/>
      </bottom>
      <diagonal/>
    </border>
    <border>
      <left style="thin">
        <color indexed="64"/>
      </left>
      <right style="thin">
        <color rgb="FF0000CC"/>
      </right>
      <top style="thin">
        <color rgb="FF0000CC"/>
      </top>
      <bottom style="thin">
        <color indexed="64"/>
      </bottom>
      <diagonal/>
    </border>
    <border>
      <left style="thin">
        <color indexed="64"/>
      </left>
      <right style="thin">
        <color rgb="FF0000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CC"/>
      </right>
      <top style="thin">
        <color indexed="64"/>
      </top>
      <bottom/>
      <diagonal/>
    </border>
    <border>
      <left style="double">
        <color rgb="FF0000CC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rgb="FF0000CC"/>
      </right>
      <top/>
      <bottom style="thin">
        <color indexed="64"/>
      </bottom>
      <diagonal/>
    </border>
    <border>
      <left style="double">
        <color rgb="FF0000C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0000CC"/>
      </right>
      <top style="thin">
        <color indexed="64"/>
      </top>
      <bottom style="thin">
        <color indexed="64"/>
      </bottom>
      <diagonal/>
    </border>
    <border>
      <left style="double">
        <color rgb="FF0000CC"/>
      </left>
      <right style="thin">
        <color indexed="64"/>
      </right>
      <top style="thin">
        <color indexed="64"/>
      </top>
      <bottom/>
      <diagonal/>
    </border>
    <border>
      <left/>
      <right style="double">
        <color rgb="FF0000CC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CC"/>
      </top>
      <bottom style="thin">
        <color indexed="64"/>
      </bottom>
      <diagonal/>
    </border>
    <border>
      <left style="double">
        <color rgb="FF0000CC"/>
      </left>
      <right/>
      <top style="thin">
        <color rgb="FF0000CC"/>
      </top>
      <bottom style="double">
        <color rgb="FF0000CC"/>
      </bottom>
      <diagonal/>
    </border>
    <border>
      <left/>
      <right/>
      <top style="thin">
        <color rgb="FF0000CC"/>
      </top>
      <bottom style="double">
        <color rgb="FF0000CC"/>
      </bottom>
      <diagonal/>
    </border>
    <border>
      <left/>
      <right style="double">
        <color rgb="FF0000CC"/>
      </right>
      <top style="thin">
        <color rgb="FF0000CC"/>
      </top>
      <bottom style="double">
        <color rgb="FF0000CC"/>
      </bottom>
      <diagonal/>
    </border>
    <border>
      <left style="thin">
        <color indexed="64"/>
      </left>
      <right/>
      <top style="thin">
        <color rgb="FF0000CC"/>
      </top>
      <bottom style="thin">
        <color indexed="64"/>
      </bottom>
      <diagonal/>
    </border>
    <border>
      <left style="thin">
        <color rgb="FF0000CC"/>
      </left>
      <right/>
      <top/>
      <bottom style="thin">
        <color indexed="64"/>
      </bottom>
      <diagonal/>
    </border>
    <border>
      <left style="thin">
        <color rgb="FF0000CC"/>
      </left>
      <right/>
      <top style="thin">
        <color indexed="64"/>
      </top>
      <bottom style="thin">
        <color indexed="64"/>
      </bottom>
      <diagonal/>
    </border>
    <border>
      <left style="thin">
        <color rgb="FF0000CC"/>
      </left>
      <right/>
      <top style="thin">
        <color indexed="64"/>
      </top>
      <bottom/>
      <diagonal/>
    </border>
    <border>
      <left style="thin">
        <color rgb="FF0000CC"/>
      </left>
      <right style="thin">
        <color indexed="64"/>
      </right>
      <top style="thin">
        <color rgb="FF0000CC"/>
      </top>
      <bottom/>
      <diagonal/>
    </border>
    <border>
      <left style="double">
        <color rgb="FF0000CC"/>
      </left>
      <right style="double">
        <color rgb="FF0000CC"/>
      </right>
      <top style="double">
        <color rgb="FF0000CC"/>
      </top>
      <bottom/>
      <diagonal/>
    </border>
    <border>
      <left style="thin">
        <color rgb="FF0000CC"/>
      </left>
      <right style="double">
        <color rgb="FF0000CC"/>
      </right>
      <top style="thin">
        <color rgb="FF0000CC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8" fillId="0" borderId="0"/>
    <xf numFmtId="0" fontId="34" fillId="0" borderId="0"/>
    <xf numFmtId="9" fontId="1" fillId="0" borderId="0" applyFont="0" applyFill="0" applyBorder="0" applyAlignment="0" applyProtection="0"/>
    <xf numFmtId="0" fontId="28" fillId="0" borderId="0"/>
    <xf numFmtId="0" fontId="1" fillId="0" borderId="0"/>
  </cellStyleXfs>
  <cellXfs count="377">
    <xf numFmtId="0" fontId="0" fillId="0" borderId="0" xfId="0"/>
    <xf numFmtId="0" fontId="3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0" fillId="0" borderId="0" xfId="0" applyBorder="1"/>
    <xf numFmtId="0" fontId="7" fillId="0" borderId="0" xfId="0" applyFont="1"/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8" fillId="0" borderId="1" xfId="1" applyNumberFormat="1" applyFont="1" applyBorder="1" applyAlignment="1">
      <alignment horizontal="center"/>
    </xf>
    <xf numFmtId="188" fontId="8" fillId="0" borderId="0" xfId="1" applyNumberFormat="1" applyFont="1" applyBorder="1" applyAlignment="1">
      <alignment horizontal="center"/>
    </xf>
    <xf numFmtId="188" fontId="9" fillId="0" borderId="0" xfId="1" applyNumberFormat="1" applyFont="1"/>
    <xf numFmtId="188" fontId="9" fillId="0" borderId="2" xfId="1" applyNumberFormat="1" applyFont="1" applyBorder="1" applyAlignment="1">
      <alignment horizontal="center"/>
    </xf>
    <xf numFmtId="188" fontId="9" fillId="0" borderId="3" xfId="1" applyNumberFormat="1" applyFont="1" applyBorder="1" applyAlignment="1">
      <alignment horizontal="center"/>
    </xf>
    <xf numFmtId="188" fontId="9" fillId="0" borderId="0" xfId="1" applyNumberFormat="1" applyFont="1" applyBorder="1" applyAlignment="1">
      <alignment horizontal="center"/>
    </xf>
    <xf numFmtId="188" fontId="9" fillId="0" borderId="0" xfId="1" applyNumberFormat="1" applyFont="1" applyBorder="1"/>
    <xf numFmtId="0" fontId="11" fillId="0" borderId="0" xfId="0" applyFont="1" applyProtection="1"/>
    <xf numFmtId="0" fontId="11" fillId="0" borderId="0" xfId="0" applyFont="1"/>
    <xf numFmtId="0" fontId="4" fillId="0" borderId="0" xfId="0" applyFont="1" applyBorder="1"/>
    <xf numFmtId="0" fontId="9" fillId="0" borderId="0" xfId="1" applyNumberFormat="1" applyFont="1" applyBorder="1" applyAlignment="1">
      <alignment horizontal="center"/>
    </xf>
    <xf numFmtId="0" fontId="8" fillId="0" borderId="0" xfId="1" applyNumberFormat="1" applyFont="1" applyBorder="1" applyAlignment="1">
      <alignment horizontal="center"/>
    </xf>
    <xf numFmtId="189" fontId="10" fillId="0" borderId="0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5" xfId="0" applyBorder="1"/>
    <xf numFmtId="0" fontId="9" fillId="0" borderId="5" xfId="1" applyNumberFormat="1" applyFont="1" applyBorder="1" applyAlignment="1">
      <alignment horizontal="center"/>
    </xf>
    <xf numFmtId="188" fontId="10" fillId="0" borderId="0" xfId="1" applyNumberFormat="1" applyFont="1" applyBorder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188" fontId="15" fillId="0" borderId="0" xfId="1" applyNumberFormat="1" applyFont="1" applyAlignment="1">
      <alignment horizontal="center"/>
    </xf>
    <xf numFmtId="188" fontId="15" fillId="0" borderId="0" xfId="1" applyNumberFormat="1" applyFont="1"/>
    <xf numFmtId="0" fontId="16" fillId="0" borderId="7" xfId="1" applyNumberFormat="1" applyFont="1" applyBorder="1" applyAlignment="1">
      <alignment horizontal="center"/>
    </xf>
    <xf numFmtId="188" fontId="16" fillId="0" borderId="0" xfId="1" applyNumberFormat="1" applyFont="1"/>
    <xf numFmtId="188" fontId="16" fillId="0" borderId="8" xfId="1" applyNumberFormat="1" applyFont="1" applyBorder="1"/>
    <xf numFmtId="188" fontId="17" fillId="0" borderId="8" xfId="1" applyNumberFormat="1" applyFont="1" applyBorder="1" applyAlignment="1">
      <alignment horizontal="center"/>
    </xf>
    <xf numFmtId="188" fontId="16" fillId="0" borderId="1" xfId="1" applyNumberFormat="1" applyFont="1" applyBorder="1" applyAlignment="1">
      <alignment horizontal="center"/>
    </xf>
    <xf numFmtId="0" fontId="16" fillId="0" borderId="1" xfId="1" applyNumberFormat="1" applyFont="1" applyBorder="1" applyAlignment="1">
      <alignment horizontal="center"/>
    </xf>
    <xf numFmtId="188" fontId="16" fillId="0" borderId="1" xfId="1" applyNumberFormat="1" applyFont="1" applyBorder="1"/>
    <xf numFmtId="188" fontId="16" fillId="0" borderId="3" xfId="1" applyNumberFormat="1" applyFont="1" applyBorder="1"/>
    <xf numFmtId="188" fontId="16" fillId="0" borderId="0" xfId="1" applyNumberFormat="1" applyFont="1" applyBorder="1"/>
    <xf numFmtId="39" fontId="16" fillId="0" borderId="0" xfId="1" applyNumberFormat="1" applyFont="1"/>
    <xf numFmtId="188" fontId="15" fillId="0" borderId="0" xfId="1" applyNumberFormat="1" applyFont="1" applyAlignment="1">
      <alignment horizontal="left"/>
    </xf>
    <xf numFmtId="188" fontId="15" fillId="0" borderId="9" xfId="1" applyNumberFormat="1" applyFont="1" applyBorder="1" applyAlignment="1">
      <alignment horizontal="center"/>
    </xf>
    <xf numFmtId="0" fontId="15" fillId="0" borderId="8" xfId="0" applyFont="1" applyBorder="1" applyAlignment="1">
      <alignment vertical="center"/>
    </xf>
    <xf numFmtId="0" fontId="15" fillId="0" borderId="8" xfId="0" quotePrefix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3" fontId="19" fillId="0" borderId="3" xfId="0" applyNumberFormat="1" applyFont="1" applyBorder="1" applyAlignment="1">
      <alignment horizontal="center" vertical="center"/>
    </xf>
    <xf numFmtId="3" fontId="19" fillId="0" borderId="12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88" fontId="18" fillId="0" borderId="0" xfId="1" applyNumberFormat="1" applyFont="1" applyAlignment="1">
      <alignment horizontal="right"/>
    </xf>
    <xf numFmtId="3" fontId="19" fillId="0" borderId="13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3" fontId="19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vertical="center"/>
    </xf>
    <xf numFmtId="0" fontId="15" fillId="0" borderId="20" xfId="0" applyFont="1" applyBorder="1" applyAlignment="1">
      <alignment horizontal="center" vertical="center"/>
    </xf>
    <xf numFmtId="3" fontId="14" fillId="0" borderId="21" xfId="0" quotePrefix="1" applyNumberFormat="1" applyFont="1" applyBorder="1" applyAlignment="1">
      <alignment horizontal="center" vertical="center"/>
    </xf>
    <xf numFmtId="0" fontId="15" fillId="0" borderId="17" xfId="0" quotePrefix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88" fontId="8" fillId="0" borderId="3" xfId="1" applyNumberFormat="1" applyFont="1" applyBorder="1" applyAlignment="1">
      <alignment horizontal="center"/>
    </xf>
    <xf numFmtId="188" fontId="8" fillId="0" borderId="2" xfId="1" applyNumberFormat="1" applyFont="1" applyBorder="1" applyAlignment="1">
      <alignment horizontal="center"/>
    </xf>
    <xf numFmtId="0" fontId="23" fillId="0" borderId="0" xfId="0" applyFont="1"/>
    <xf numFmtId="0" fontId="15" fillId="0" borderId="5" xfId="0" quotePrefix="1" applyFont="1" applyBorder="1" applyAlignment="1">
      <alignment horizontal="center" vertical="center"/>
    </xf>
    <xf numFmtId="0" fontId="15" fillId="0" borderId="23" xfId="0" quotePrefix="1" applyFont="1" applyBorder="1" applyAlignment="1">
      <alignment horizontal="center" vertical="center"/>
    </xf>
    <xf numFmtId="188" fontId="24" fillId="0" borderId="0" xfId="1" applyNumberFormat="1" applyFont="1" applyBorder="1"/>
    <xf numFmtId="0" fontId="14" fillId="0" borderId="1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188" fontId="25" fillId="0" borderId="0" xfId="1" applyNumberFormat="1" applyFont="1" applyAlignment="1">
      <alignment horizontal="left"/>
    </xf>
    <xf numFmtId="188" fontId="25" fillId="0" borderId="0" xfId="1" applyNumberFormat="1" applyFont="1"/>
    <xf numFmtId="0" fontId="19" fillId="0" borderId="7" xfId="1" applyNumberFormat="1" applyFont="1" applyBorder="1" applyAlignment="1">
      <alignment horizontal="center"/>
    </xf>
    <xf numFmtId="188" fontId="19" fillId="0" borderId="8" xfId="1" applyNumberFormat="1" applyFont="1" applyBorder="1"/>
    <xf numFmtId="0" fontId="19" fillId="0" borderId="1" xfId="1" applyNumberFormat="1" applyFont="1" applyBorder="1" applyAlignment="1">
      <alignment horizontal="center"/>
    </xf>
    <xf numFmtId="188" fontId="0" fillId="0" borderId="0" xfId="0" applyNumberFormat="1"/>
    <xf numFmtId="188" fontId="24" fillId="0" borderId="0" xfId="1" applyNumberFormat="1" applyFont="1"/>
    <xf numFmtId="188" fontId="21" fillId="0" borderId="3" xfId="1" applyNumberFormat="1" applyFont="1" applyBorder="1" applyAlignment="1">
      <alignment horizontal="center"/>
    </xf>
    <xf numFmtId="192" fontId="24" fillId="0" borderId="0" xfId="1" applyNumberFormat="1" applyFont="1" applyBorder="1"/>
    <xf numFmtId="3" fontId="19" fillId="0" borderId="27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0" borderId="28" xfId="0" applyFont="1" applyBorder="1" applyAlignment="1">
      <alignment vertical="center"/>
    </xf>
    <xf numFmtId="0" fontId="15" fillId="0" borderId="2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4" fillId="0" borderId="22" xfId="0" quotePrefix="1" applyFont="1" applyBorder="1" applyAlignment="1">
      <alignment horizontal="center" vertical="center"/>
    </xf>
    <xf numFmtId="0" fontId="14" fillId="0" borderId="17" xfId="0" quotePrefix="1" applyFont="1" applyBorder="1" applyAlignment="1">
      <alignment horizontal="center" vertical="center"/>
    </xf>
    <xf numFmtId="188" fontId="14" fillId="0" borderId="0" xfId="1" applyNumberFormat="1" applyFont="1" applyBorder="1" applyAlignment="1">
      <alignment horizontal="center"/>
    </xf>
    <xf numFmtId="189" fontId="14" fillId="0" borderId="0" xfId="1" applyNumberFormat="1" applyFont="1" applyBorder="1"/>
    <xf numFmtId="3" fontId="19" fillId="0" borderId="9" xfId="0" applyNumberFormat="1" applyFont="1" applyBorder="1" applyAlignment="1">
      <alignment horizontal="center" vertical="center"/>
    </xf>
    <xf numFmtId="188" fontId="19" fillId="0" borderId="3" xfId="1" applyNumberFormat="1" applyFont="1" applyBorder="1"/>
    <xf numFmtId="3" fontId="19" fillId="0" borderId="17" xfId="0" applyNumberFormat="1" applyFont="1" applyBorder="1" applyAlignment="1">
      <alignment horizontal="center" vertical="center"/>
    </xf>
    <xf numFmtId="0" fontId="27" fillId="0" borderId="0" xfId="0" applyFont="1"/>
    <xf numFmtId="10" fontId="27" fillId="0" borderId="30" xfId="0" applyNumberFormat="1" applyFont="1" applyBorder="1" applyAlignment="1">
      <alignment horizontal="center" vertical="center"/>
    </xf>
    <xf numFmtId="0" fontId="27" fillId="3" borderId="0" xfId="0" applyFont="1" applyFill="1"/>
    <xf numFmtId="0" fontId="0" fillId="3" borderId="0" xfId="0" applyFill="1"/>
    <xf numFmtId="10" fontId="27" fillId="3" borderId="31" xfId="0" applyNumberFormat="1" applyFont="1" applyFill="1" applyBorder="1" applyAlignment="1">
      <alignment horizontal="center" vertical="center"/>
    </xf>
    <xf numFmtId="0" fontId="27" fillId="3" borderId="18" xfId="0" applyFont="1" applyFill="1" applyBorder="1"/>
    <xf numFmtId="0" fontId="0" fillId="3" borderId="19" xfId="0" applyFill="1" applyBorder="1"/>
    <xf numFmtId="0" fontId="0" fillId="3" borderId="3" xfId="0" applyFill="1" applyBorder="1"/>
    <xf numFmtId="3" fontId="0" fillId="3" borderId="3" xfId="0" applyNumberFormat="1" applyFill="1" applyBorder="1" applyAlignment="1">
      <alignment horizontal="center" vertical="center"/>
    </xf>
    <xf numFmtId="10" fontId="0" fillId="3" borderId="32" xfId="0" applyNumberFormat="1" applyFill="1" applyBorder="1" applyAlignment="1">
      <alignment horizontal="center" vertical="center"/>
    </xf>
    <xf numFmtId="0" fontId="0" fillId="3" borderId="16" xfId="0" applyFill="1" applyBorder="1"/>
    <xf numFmtId="0" fontId="0" fillId="3" borderId="33" xfId="0" applyFill="1" applyBorder="1"/>
    <xf numFmtId="0" fontId="27" fillId="3" borderId="21" xfId="0" applyFont="1" applyFill="1" applyBorder="1"/>
    <xf numFmtId="3" fontId="0" fillId="3" borderId="0" xfId="0" applyNumberFormat="1" applyFill="1" applyAlignment="1">
      <alignment horizontal="center" vertical="center"/>
    </xf>
    <xf numFmtId="10" fontId="0" fillId="3" borderId="0" xfId="0" applyNumberFormat="1" applyFill="1" applyAlignment="1">
      <alignment horizontal="center" vertical="center"/>
    </xf>
    <xf numFmtId="0" fontId="35" fillId="3" borderId="12" xfId="0" applyFont="1" applyFill="1" applyBorder="1"/>
    <xf numFmtId="3" fontId="35" fillId="3" borderId="12" xfId="0" applyNumberFormat="1" applyFont="1" applyFill="1" applyBorder="1" applyAlignment="1">
      <alignment horizontal="center" vertical="center"/>
    </xf>
    <xf numFmtId="10" fontId="35" fillId="3" borderId="34" xfId="0" applyNumberFormat="1" applyFont="1" applyFill="1" applyBorder="1" applyAlignment="1">
      <alignment horizontal="center" vertical="center"/>
    </xf>
    <xf numFmtId="0" fontId="35" fillId="3" borderId="3" xfId="0" applyFont="1" applyFill="1" applyBorder="1"/>
    <xf numFmtId="3" fontId="35" fillId="3" borderId="3" xfId="0" applyNumberFormat="1" applyFont="1" applyFill="1" applyBorder="1" applyAlignment="1">
      <alignment horizontal="center" vertical="center"/>
    </xf>
    <xf numFmtId="10" fontId="35" fillId="3" borderId="32" xfId="0" applyNumberFormat="1" applyFont="1" applyFill="1" applyBorder="1" applyAlignment="1">
      <alignment horizontal="center" vertical="center"/>
    </xf>
    <xf numFmtId="0" fontId="35" fillId="3" borderId="7" xfId="0" applyFont="1" applyFill="1" applyBorder="1"/>
    <xf numFmtId="3" fontId="35" fillId="3" borderId="7" xfId="0" applyNumberFormat="1" applyFont="1" applyFill="1" applyBorder="1" applyAlignment="1">
      <alignment horizontal="center" vertical="center"/>
    </xf>
    <xf numFmtId="10" fontId="35" fillId="3" borderId="31" xfId="0" applyNumberFormat="1" applyFont="1" applyFill="1" applyBorder="1" applyAlignment="1">
      <alignment horizontal="center" vertical="center"/>
    </xf>
    <xf numFmtId="0" fontId="36" fillId="3" borderId="3" xfId="0" applyFont="1" applyFill="1" applyBorder="1"/>
    <xf numFmtId="3" fontId="36" fillId="3" borderId="3" xfId="0" applyNumberFormat="1" applyFont="1" applyFill="1" applyBorder="1" applyAlignment="1">
      <alignment horizontal="center" vertical="center"/>
    </xf>
    <xf numFmtId="10" fontId="36" fillId="3" borderId="32" xfId="0" applyNumberFormat="1" applyFont="1" applyFill="1" applyBorder="1" applyAlignment="1">
      <alignment horizontal="center" vertical="center"/>
    </xf>
    <xf numFmtId="0" fontId="37" fillId="3" borderId="3" xfId="0" applyFont="1" applyFill="1" applyBorder="1"/>
    <xf numFmtId="3" fontId="37" fillId="3" borderId="3" xfId="0" applyNumberFormat="1" applyFont="1" applyFill="1" applyBorder="1" applyAlignment="1">
      <alignment horizontal="center" vertical="center"/>
    </xf>
    <xf numFmtId="10" fontId="37" fillId="3" borderId="32" xfId="0" applyNumberFormat="1" applyFont="1" applyFill="1" applyBorder="1" applyAlignment="1">
      <alignment horizontal="center" vertical="center"/>
    </xf>
    <xf numFmtId="10" fontId="26" fillId="4" borderId="35" xfId="0" applyNumberFormat="1" applyFont="1" applyFill="1" applyBorder="1" applyAlignment="1">
      <alignment horizontal="center" vertical="center"/>
    </xf>
    <xf numFmtId="10" fontId="26" fillId="4" borderId="30" xfId="0" applyNumberFormat="1" applyFont="1" applyFill="1" applyBorder="1" applyAlignment="1">
      <alignment horizontal="center" vertical="center"/>
    </xf>
    <xf numFmtId="3" fontId="27" fillId="0" borderId="9" xfId="0" applyNumberFormat="1" applyFont="1" applyBorder="1" applyAlignment="1">
      <alignment horizontal="center" vertical="center"/>
    </xf>
    <xf numFmtId="0" fontId="26" fillId="4" borderId="36" xfId="0" applyFont="1" applyFill="1" applyBorder="1" applyAlignment="1">
      <alignment horizontal="center" vertical="center"/>
    </xf>
    <xf numFmtId="0" fontId="26" fillId="5" borderId="37" xfId="0" applyFont="1" applyFill="1" applyBorder="1" applyAlignment="1">
      <alignment horizontal="center" vertical="center"/>
    </xf>
    <xf numFmtId="3" fontId="38" fillId="3" borderId="17" xfId="0" applyNumberFormat="1" applyFont="1" applyFill="1" applyBorder="1" applyAlignment="1">
      <alignment horizontal="center" vertical="center"/>
    </xf>
    <xf numFmtId="10" fontId="38" fillId="3" borderId="22" xfId="0" applyNumberFormat="1" applyFont="1" applyFill="1" applyBorder="1" applyAlignment="1">
      <alignment horizontal="center" vertical="center"/>
    </xf>
    <xf numFmtId="188" fontId="39" fillId="0" borderId="0" xfId="1" applyNumberFormat="1" applyFont="1"/>
    <xf numFmtId="49" fontId="19" fillId="0" borderId="38" xfId="0" applyNumberFormat="1" applyFont="1" applyBorder="1" applyAlignment="1">
      <alignment horizontal="center" vertical="center"/>
    </xf>
    <xf numFmtId="0" fontId="36" fillId="3" borderId="13" xfId="0" applyFont="1" applyFill="1" applyBorder="1"/>
    <xf numFmtId="3" fontId="36" fillId="3" borderId="13" xfId="0" applyNumberFormat="1" applyFont="1" applyFill="1" applyBorder="1" applyAlignment="1">
      <alignment horizontal="center" vertical="center"/>
    </xf>
    <xf numFmtId="10" fontId="36" fillId="3" borderId="39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15" fillId="0" borderId="38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188" fontId="15" fillId="0" borderId="3" xfId="1" applyNumberFormat="1" applyFont="1" applyBorder="1" applyAlignment="1">
      <alignment horizontal="center"/>
    </xf>
    <xf numFmtId="0" fontId="10" fillId="0" borderId="7" xfId="1" applyNumberFormat="1" applyFont="1" applyBorder="1" applyAlignment="1">
      <alignment horizontal="center"/>
    </xf>
    <xf numFmtId="188" fontId="10" fillId="0" borderId="8" xfId="1" applyNumberFormat="1" applyFont="1" applyBorder="1"/>
    <xf numFmtId="0" fontId="10" fillId="0" borderId="1" xfId="1" applyNumberFormat="1" applyFont="1" applyBorder="1" applyAlignment="1">
      <alignment horizontal="center"/>
    </xf>
    <xf numFmtId="188" fontId="10" fillId="0" borderId="3" xfId="1" applyNumberFormat="1" applyFont="1" applyBorder="1"/>
    <xf numFmtId="188" fontId="10" fillId="0" borderId="0" xfId="1" applyNumberFormat="1" applyFont="1"/>
    <xf numFmtId="0" fontId="14" fillId="0" borderId="0" xfId="0" applyFont="1" applyAlignment="1">
      <alignment vertical="center"/>
    </xf>
    <xf numFmtId="188" fontId="17" fillId="0" borderId="27" xfId="1" applyNumberFormat="1" applyFont="1" applyBorder="1" applyAlignment="1">
      <alignment horizontal="center"/>
    </xf>
    <xf numFmtId="43" fontId="39" fillId="0" borderId="0" xfId="1" applyFont="1"/>
    <xf numFmtId="0" fontId="41" fillId="0" borderId="0" xfId="0" applyFont="1"/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36" fillId="3" borderId="12" xfId="0" applyFont="1" applyFill="1" applyBorder="1"/>
    <xf numFmtId="3" fontId="36" fillId="3" borderId="12" xfId="0" applyNumberFormat="1" applyFont="1" applyFill="1" applyBorder="1" applyAlignment="1">
      <alignment horizontal="center" vertical="center"/>
    </xf>
    <xf numFmtId="10" fontId="36" fillId="3" borderId="34" xfId="0" applyNumberFormat="1" applyFont="1" applyFill="1" applyBorder="1" applyAlignment="1">
      <alignment horizontal="center" vertical="center"/>
    </xf>
    <xf numFmtId="3" fontId="43" fillId="5" borderId="9" xfId="0" applyNumberFormat="1" applyFont="1" applyFill="1" applyBorder="1" applyAlignment="1">
      <alignment horizontal="center" vertical="center"/>
    </xf>
    <xf numFmtId="10" fontId="43" fillId="5" borderId="30" xfId="0" applyNumberFormat="1" applyFont="1" applyFill="1" applyBorder="1" applyAlignment="1">
      <alignment horizontal="center" vertical="center"/>
    </xf>
    <xf numFmtId="3" fontId="36" fillId="3" borderId="17" xfId="0" applyNumberFormat="1" applyFont="1" applyFill="1" applyBorder="1" applyAlignment="1">
      <alignment horizontal="center" vertical="center"/>
    </xf>
    <xf numFmtId="10" fontId="36" fillId="3" borderId="22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27" fillId="3" borderId="40" xfId="0" applyNumberFormat="1" applyFont="1" applyFill="1" applyBorder="1" applyAlignment="1">
      <alignment horizontal="center" vertical="center"/>
    </xf>
    <xf numFmtId="1" fontId="27" fillId="3" borderId="7" xfId="0" applyNumberFormat="1" applyFont="1" applyFill="1" applyBorder="1" applyAlignment="1">
      <alignment horizontal="center" vertical="center"/>
    </xf>
    <xf numFmtId="0" fontId="35" fillId="0" borderId="0" xfId="0" applyFont="1"/>
    <xf numFmtId="0" fontId="14" fillId="0" borderId="16" xfId="0" applyFont="1" applyBorder="1" applyAlignment="1">
      <alignment vertical="center"/>
    </xf>
    <xf numFmtId="0" fontId="41" fillId="0" borderId="0" xfId="0" applyFont="1" applyAlignment="1">
      <alignment horizontal="center" vertical="center"/>
    </xf>
    <xf numFmtId="3" fontId="41" fillId="0" borderId="0" xfId="0" applyNumberFormat="1" applyFont="1" applyAlignment="1">
      <alignment horizontal="center" vertical="center"/>
    </xf>
    <xf numFmtId="3" fontId="41" fillId="0" borderId="0" xfId="0" applyNumberFormat="1" applyFont="1"/>
    <xf numFmtId="0" fontId="39" fillId="0" borderId="0" xfId="0" applyFont="1" applyAlignment="1">
      <alignment vertical="center"/>
    </xf>
    <xf numFmtId="188" fontId="16" fillId="3" borderId="0" xfId="1" applyNumberFormat="1" applyFont="1" applyFill="1"/>
    <xf numFmtId="188" fontId="44" fillId="0" borderId="0" xfId="1" applyNumberFormat="1" applyFont="1" applyBorder="1" applyAlignment="1">
      <alignment horizontal="right"/>
    </xf>
    <xf numFmtId="195" fontId="45" fillId="0" borderId="1" xfId="2" applyNumberFormat="1" applyFont="1" applyBorder="1" applyAlignment="1">
      <alignment horizontal="center" vertical="center"/>
    </xf>
    <xf numFmtId="195" fontId="46" fillId="0" borderId="1" xfId="2" applyNumberFormat="1" applyFont="1" applyBorder="1" applyAlignment="1">
      <alignment horizontal="center" vertical="center"/>
    </xf>
    <xf numFmtId="195" fontId="44" fillId="0" borderId="1" xfId="2" applyNumberFormat="1" applyFont="1" applyBorder="1" applyAlignment="1">
      <alignment horizontal="center" vertical="center"/>
    </xf>
    <xf numFmtId="195" fontId="47" fillId="0" borderId="1" xfId="2" applyNumberFormat="1" applyFont="1" applyBorder="1" applyAlignment="1">
      <alignment horizontal="center" vertical="center"/>
    </xf>
    <xf numFmtId="195" fontId="44" fillId="0" borderId="12" xfId="2" applyNumberFormat="1" applyFont="1" applyBorder="1" applyAlignment="1">
      <alignment horizontal="center" vertical="center"/>
    </xf>
    <xf numFmtId="195" fontId="19" fillId="0" borderId="34" xfId="2" applyNumberFormat="1" applyFont="1" applyBorder="1" applyAlignment="1">
      <alignment horizontal="center" vertical="center"/>
    </xf>
    <xf numFmtId="195" fontId="44" fillId="0" borderId="3" xfId="2" applyNumberFormat="1" applyFont="1" applyBorder="1" applyAlignment="1">
      <alignment horizontal="center" vertical="center"/>
    </xf>
    <xf numFmtId="195" fontId="45" fillId="0" borderId="41" xfId="2" applyNumberFormat="1" applyFont="1" applyBorder="1" applyAlignment="1">
      <alignment horizontal="center" vertical="center"/>
    </xf>
    <xf numFmtId="195" fontId="46" fillId="0" borderId="17" xfId="2" applyNumberFormat="1" applyFont="1" applyBorder="1" applyAlignment="1">
      <alignment horizontal="center" vertical="center"/>
    </xf>
    <xf numFmtId="195" fontId="45" fillId="0" borderId="22" xfId="2" applyNumberFormat="1" applyFont="1" applyBorder="1" applyAlignment="1">
      <alignment horizontal="center" vertical="center"/>
    </xf>
    <xf numFmtId="195" fontId="14" fillId="0" borderId="9" xfId="2" applyNumberFormat="1" applyFont="1" applyBorder="1" applyAlignment="1">
      <alignment horizontal="center" vertical="center"/>
    </xf>
    <xf numFmtId="195" fontId="45" fillId="0" borderId="30" xfId="2" applyNumberFormat="1" applyFont="1" applyBorder="1" applyAlignment="1">
      <alignment horizontal="center" vertical="center"/>
    </xf>
    <xf numFmtId="191" fontId="15" fillId="0" borderId="0" xfId="2" applyNumberFormat="1" applyFont="1" applyBorder="1" applyAlignment="1">
      <alignment horizontal="center" vertical="center"/>
    </xf>
    <xf numFmtId="191" fontId="19" fillId="0" borderId="0" xfId="2" applyNumberFormat="1" applyFont="1" applyBorder="1" applyAlignment="1">
      <alignment horizontal="center" vertical="center"/>
    </xf>
    <xf numFmtId="195" fontId="46" fillId="0" borderId="12" xfId="2" applyNumberFormat="1" applyFont="1" applyBorder="1" applyAlignment="1">
      <alignment horizontal="center" vertical="center"/>
    </xf>
    <xf numFmtId="195" fontId="45" fillId="0" borderId="34" xfId="2" applyNumberFormat="1" applyFont="1" applyBorder="1" applyAlignment="1">
      <alignment horizontal="center" vertical="center"/>
    </xf>
    <xf numFmtId="195" fontId="46" fillId="0" borderId="9" xfId="2" applyNumberFormat="1" applyFont="1" applyBorder="1" applyAlignment="1">
      <alignment horizontal="center" vertical="center"/>
    </xf>
    <xf numFmtId="190" fontId="10" fillId="0" borderId="3" xfId="0" applyNumberFormat="1" applyFont="1" applyBorder="1" applyAlignment="1">
      <alignment horizontal="center"/>
    </xf>
    <xf numFmtId="188" fontId="41" fillId="0" borderId="0" xfId="0" applyNumberFormat="1" applyFont="1"/>
    <xf numFmtId="0" fontId="41" fillId="0" borderId="0" xfId="0" applyFont="1" applyAlignment="1">
      <alignment vertical="center"/>
    </xf>
    <xf numFmtId="188" fontId="41" fillId="0" borderId="0" xfId="0" applyNumberFormat="1" applyFont="1" applyAlignment="1">
      <alignment vertical="center"/>
    </xf>
    <xf numFmtId="3" fontId="48" fillId="0" borderId="0" xfId="0" applyNumberFormat="1" applyFont="1" applyBorder="1" applyAlignment="1">
      <alignment horizontal="center" vertical="center"/>
    </xf>
    <xf numFmtId="3" fontId="49" fillId="0" borderId="0" xfId="0" applyNumberFormat="1" applyFont="1" applyBorder="1" applyAlignment="1">
      <alignment horizontal="center" vertical="center"/>
    </xf>
    <xf numFmtId="188" fontId="50" fillId="0" borderId="0" xfId="0" applyNumberFormat="1" applyFont="1"/>
    <xf numFmtId="3" fontId="19" fillId="0" borderId="16" xfId="0" applyNumberFormat="1" applyFont="1" applyBorder="1" applyAlignment="1">
      <alignment horizontal="center" vertical="center"/>
    </xf>
    <xf numFmtId="0" fontId="16" fillId="0" borderId="3" xfId="1" applyNumberFormat="1" applyFont="1" applyBorder="1" applyAlignment="1">
      <alignment horizontal="center"/>
    </xf>
    <xf numFmtId="3" fontId="9" fillId="0" borderId="3" xfId="1" applyNumberFormat="1" applyFont="1" applyBorder="1" applyAlignment="1">
      <alignment horizontal="center"/>
    </xf>
    <xf numFmtId="3" fontId="11" fillId="0" borderId="3" xfId="1" applyNumberFormat="1" applyFont="1" applyBorder="1" applyAlignment="1">
      <alignment horizontal="center"/>
    </xf>
    <xf numFmtId="3" fontId="9" fillId="0" borderId="0" xfId="1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11" fillId="0" borderId="7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188" fontId="21" fillId="0" borderId="9" xfId="1" applyNumberFormat="1" applyFont="1" applyBorder="1" applyAlignment="1">
      <alignment horizontal="center"/>
    </xf>
    <xf numFmtId="195" fontId="44" fillId="0" borderId="13" xfId="2" applyNumberFormat="1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27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195" fontId="46" fillId="0" borderId="8" xfId="2" applyNumberFormat="1" applyFont="1" applyBorder="1" applyAlignment="1">
      <alignment horizontal="center" vertical="center"/>
    </xf>
    <xf numFmtId="195" fontId="45" fillId="0" borderId="20" xfId="2" applyNumberFormat="1" applyFont="1" applyBorder="1" applyAlignment="1">
      <alignment horizontal="center" vertical="center"/>
    </xf>
    <xf numFmtId="0" fontId="51" fillId="0" borderId="0" xfId="0" applyFont="1" applyAlignment="1">
      <alignment vertical="center"/>
    </xf>
    <xf numFmtId="3" fontId="19" fillId="0" borderId="7" xfId="0" applyNumberFormat="1" applyFont="1" applyBorder="1" applyAlignment="1">
      <alignment horizontal="center" vertical="center"/>
    </xf>
    <xf numFmtId="0" fontId="15" fillId="0" borderId="43" xfId="0" applyFont="1" applyBorder="1" applyAlignment="1">
      <alignment vertical="center"/>
    </xf>
    <xf numFmtId="0" fontId="15" fillId="0" borderId="20" xfId="0" quotePrefix="1" applyFont="1" applyBorder="1" applyAlignment="1">
      <alignment horizontal="center" vertical="center"/>
    </xf>
    <xf numFmtId="0" fontId="15" fillId="0" borderId="22" xfId="0" quotePrefix="1" applyFont="1" applyBorder="1" applyAlignment="1">
      <alignment horizontal="center" vertical="center"/>
    </xf>
    <xf numFmtId="3" fontId="14" fillId="0" borderId="17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16" xfId="0" applyNumberFormat="1" applyFont="1" applyBorder="1" applyAlignment="1">
      <alignment horizontal="center" vertical="center"/>
    </xf>
    <xf numFmtId="195" fontId="46" fillId="0" borderId="45" xfId="2" applyNumberFormat="1" applyFont="1" applyBorder="1" applyAlignment="1">
      <alignment horizontal="center" vertical="center"/>
    </xf>
    <xf numFmtId="3" fontId="14" fillId="0" borderId="37" xfId="0" applyNumberFormat="1" applyFont="1" applyBorder="1" applyAlignment="1">
      <alignment horizontal="center" vertical="center"/>
    </xf>
    <xf numFmtId="0" fontId="52" fillId="0" borderId="0" xfId="0" applyFont="1"/>
    <xf numFmtId="188" fontId="53" fillId="0" borderId="0" xfId="1" applyNumberFormat="1" applyFont="1"/>
    <xf numFmtId="188" fontId="42" fillId="0" borderId="0" xfId="1" applyNumberFormat="1" applyFont="1"/>
    <xf numFmtId="188" fontId="54" fillId="0" borderId="0" xfId="1" applyNumberFormat="1" applyFont="1"/>
    <xf numFmtId="0" fontId="55" fillId="0" borderId="0" xfId="0" applyFont="1"/>
    <xf numFmtId="195" fontId="20" fillId="0" borderId="30" xfId="1" applyNumberFormat="1" applyFont="1" applyBorder="1" applyAlignment="1">
      <alignment horizontal="right" vertical="center"/>
    </xf>
    <xf numFmtId="195" fontId="15" fillId="0" borderId="7" xfId="1" applyNumberFormat="1" applyFont="1" applyBorder="1" applyAlignment="1">
      <alignment horizontal="right" vertical="center"/>
    </xf>
    <xf numFmtId="196" fontId="15" fillId="0" borderId="3" xfId="1" applyNumberFormat="1" applyFont="1" applyBorder="1"/>
    <xf numFmtId="196" fontId="20" fillId="0" borderId="30" xfId="1" applyNumberFormat="1" applyFont="1" applyBorder="1"/>
    <xf numFmtId="0" fontId="14" fillId="0" borderId="6" xfId="0" applyFont="1" applyBorder="1" applyAlignment="1">
      <alignment vertical="center"/>
    </xf>
    <xf numFmtId="188" fontId="56" fillId="0" borderId="0" xfId="1" applyNumberFormat="1" applyFont="1"/>
    <xf numFmtId="3" fontId="15" fillId="0" borderId="3" xfId="0" applyNumberFormat="1" applyFont="1" applyBorder="1" applyAlignment="1">
      <alignment horizontal="center" vertical="center"/>
    </xf>
    <xf numFmtId="3" fontId="15" fillId="0" borderId="12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3" fontId="15" fillId="0" borderId="13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3" fontId="14" fillId="0" borderId="30" xfId="0" applyNumberFormat="1" applyFont="1" applyBorder="1" applyAlignment="1">
      <alignment horizontal="center" vertical="center"/>
    </xf>
    <xf numFmtId="0" fontId="1" fillId="0" borderId="0" xfId="0" applyFont="1"/>
    <xf numFmtId="188" fontId="16" fillId="0" borderId="0" xfId="1" applyNumberFormat="1" applyFont="1" applyAlignment="1">
      <alignment horizontal="right"/>
    </xf>
    <xf numFmtId="188" fontId="14" fillId="0" borderId="0" xfId="1" applyNumberFormat="1" applyFont="1"/>
    <xf numFmtId="188" fontId="33" fillId="0" borderId="0" xfId="1" applyNumberFormat="1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57" fillId="0" borderId="0" xfId="0" applyFont="1" applyAlignment="1">
      <alignment vertical="center"/>
    </xf>
    <xf numFmtId="3" fontId="57" fillId="0" borderId="0" xfId="0" applyNumberFormat="1" applyFont="1" applyAlignment="1">
      <alignment vertical="center"/>
    </xf>
    <xf numFmtId="3" fontId="39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88" fontId="8" fillId="0" borderId="0" xfId="1" applyNumberFormat="1" applyFont="1" applyBorder="1" applyAlignment="1">
      <alignment horizontal="center" vertical="center"/>
    </xf>
    <xf numFmtId="188" fontId="9" fillId="0" borderId="0" xfId="1" applyNumberFormat="1" applyFont="1" applyAlignment="1">
      <alignment vertical="center"/>
    </xf>
    <xf numFmtId="188" fontId="9" fillId="0" borderId="2" xfId="1" applyNumberFormat="1" applyFont="1" applyBorder="1" applyAlignment="1">
      <alignment horizontal="center" vertical="center"/>
    </xf>
    <xf numFmtId="188" fontId="60" fillId="0" borderId="54" xfId="1" applyNumberFormat="1" applyFont="1" applyBorder="1" applyAlignment="1">
      <alignment vertical="center"/>
    </xf>
    <xf numFmtId="188" fontId="59" fillId="0" borderId="55" xfId="1" applyNumberFormat="1" applyFont="1" applyBorder="1" applyAlignment="1">
      <alignment horizontal="center" vertical="center"/>
    </xf>
    <xf numFmtId="190" fontId="59" fillId="0" borderId="56" xfId="0" applyNumberFormat="1" applyFont="1" applyBorder="1" applyAlignment="1">
      <alignment horizontal="center" vertical="center"/>
    </xf>
    <xf numFmtId="188" fontId="9" fillId="0" borderId="46" xfId="1" applyNumberFormat="1" applyFont="1" applyBorder="1" applyAlignment="1">
      <alignment horizontal="center" vertical="center"/>
    </xf>
    <xf numFmtId="188" fontId="9" fillId="0" borderId="47" xfId="1" applyNumberFormat="1" applyFont="1" applyBorder="1" applyAlignment="1">
      <alignment horizontal="center" vertical="center"/>
    </xf>
    <xf numFmtId="190" fontId="10" fillId="0" borderId="2" xfId="0" applyNumberFormat="1" applyFont="1" applyBorder="1" applyAlignment="1">
      <alignment horizontal="center" vertical="center"/>
    </xf>
    <xf numFmtId="190" fontId="10" fillId="0" borderId="46" xfId="0" applyNumberFormat="1" applyFont="1" applyBorder="1" applyAlignment="1">
      <alignment horizontal="center" vertical="center"/>
    </xf>
    <xf numFmtId="190" fontId="10" fillId="0" borderId="10" xfId="0" applyNumberFormat="1" applyFont="1" applyBorder="1" applyAlignment="1">
      <alignment horizontal="center" vertical="center"/>
    </xf>
    <xf numFmtId="190" fontId="10" fillId="0" borderId="4" xfId="0" applyNumberFormat="1" applyFont="1" applyBorder="1" applyAlignment="1">
      <alignment horizontal="center" vertical="center"/>
    </xf>
    <xf numFmtId="190" fontId="59" fillId="0" borderId="57" xfId="0" applyNumberFormat="1" applyFont="1" applyBorder="1" applyAlignment="1">
      <alignment horizontal="center" vertical="center"/>
    </xf>
    <xf numFmtId="190" fontId="59" fillId="0" borderId="58" xfId="0" applyNumberFormat="1" applyFont="1" applyBorder="1" applyAlignment="1">
      <alignment horizontal="center" vertical="center"/>
    </xf>
    <xf numFmtId="188" fontId="60" fillId="0" borderId="59" xfId="1" applyNumberFormat="1" applyFont="1" applyBorder="1" applyAlignment="1">
      <alignment vertical="center"/>
    </xf>
    <xf numFmtId="188" fontId="8" fillId="0" borderId="61" xfId="1" applyNumberFormat="1" applyFont="1" applyBorder="1" applyAlignment="1">
      <alignment horizontal="center" vertical="center"/>
    </xf>
    <xf numFmtId="188" fontId="8" fillId="0" borderId="62" xfId="1" applyNumberFormat="1" applyFont="1" applyBorder="1" applyAlignment="1">
      <alignment horizontal="center" vertical="center"/>
    </xf>
    <xf numFmtId="190" fontId="10" fillId="0" borderId="63" xfId="0" applyNumberFormat="1" applyFont="1" applyBorder="1" applyAlignment="1">
      <alignment horizontal="center" vertical="center"/>
    </xf>
    <xf numFmtId="190" fontId="10" fillId="0" borderId="64" xfId="0" applyNumberFormat="1" applyFont="1" applyBorder="1" applyAlignment="1">
      <alignment horizontal="center" vertical="center"/>
    </xf>
    <xf numFmtId="188" fontId="9" fillId="0" borderId="65" xfId="1" applyNumberFormat="1" applyFont="1" applyBorder="1" applyAlignment="1">
      <alignment horizontal="center" vertical="center"/>
    </xf>
    <xf numFmtId="188" fontId="9" fillId="0" borderId="66" xfId="1" applyNumberFormat="1" applyFont="1" applyBorder="1" applyAlignment="1">
      <alignment horizontal="center" vertical="center"/>
    </xf>
    <xf numFmtId="188" fontId="9" fillId="0" borderId="67" xfId="1" applyNumberFormat="1" applyFont="1" applyBorder="1" applyAlignment="1">
      <alignment horizontal="center" vertical="center"/>
    </xf>
    <xf numFmtId="188" fontId="9" fillId="0" borderId="68" xfId="1" applyNumberFormat="1" applyFont="1" applyBorder="1" applyAlignment="1">
      <alignment horizontal="center" vertical="center"/>
    </xf>
    <xf numFmtId="188" fontId="9" fillId="0" borderId="69" xfId="1" applyNumberFormat="1" applyFont="1" applyBorder="1" applyAlignment="1">
      <alignment horizontal="center" vertical="center"/>
    </xf>
    <xf numFmtId="188" fontId="9" fillId="0" borderId="70" xfId="1" applyNumberFormat="1" applyFont="1" applyBorder="1" applyAlignment="1">
      <alignment horizontal="center" vertical="center"/>
    </xf>
    <xf numFmtId="188" fontId="59" fillId="0" borderId="54" xfId="1" applyNumberFormat="1" applyFont="1" applyBorder="1" applyAlignment="1">
      <alignment horizontal="center" vertical="center"/>
    </xf>
    <xf numFmtId="188" fontId="59" fillId="0" borderId="56" xfId="1" applyNumberFormat="1" applyFont="1" applyBorder="1" applyAlignment="1">
      <alignment horizontal="center" vertical="center"/>
    </xf>
    <xf numFmtId="188" fontId="8" fillId="0" borderId="71" xfId="1" applyNumberFormat="1" applyFont="1" applyBorder="1" applyAlignment="1">
      <alignment horizontal="center" vertical="center"/>
    </xf>
    <xf numFmtId="188" fontId="60" fillId="0" borderId="0" xfId="1" applyNumberFormat="1" applyFont="1" applyBorder="1" applyAlignment="1">
      <alignment vertical="center"/>
    </xf>
    <xf numFmtId="188" fontId="59" fillId="0" borderId="0" xfId="1" applyNumberFormat="1" applyFont="1" applyBorder="1" applyAlignment="1">
      <alignment horizontal="center" vertical="center"/>
    </xf>
    <xf numFmtId="190" fontId="59" fillId="0" borderId="0" xfId="0" applyNumberFormat="1" applyFont="1" applyBorder="1" applyAlignment="1">
      <alignment horizontal="center" vertical="center"/>
    </xf>
    <xf numFmtId="188" fontId="8" fillId="0" borderId="75" xfId="1" applyNumberFormat="1" applyFont="1" applyBorder="1" applyAlignment="1">
      <alignment horizontal="center" vertical="center"/>
    </xf>
    <xf numFmtId="188" fontId="33" fillId="0" borderId="76" xfId="1" applyNumberFormat="1" applyFont="1" applyBorder="1" applyAlignment="1">
      <alignment vertical="center"/>
    </xf>
    <xf numFmtId="188" fontId="33" fillId="0" borderId="77" xfId="1" applyNumberFormat="1" applyFont="1" applyBorder="1" applyAlignment="1">
      <alignment vertical="center"/>
    </xf>
    <xf numFmtId="188" fontId="33" fillId="0" borderId="78" xfId="1" applyNumberFormat="1" applyFont="1" applyBorder="1" applyAlignment="1">
      <alignment vertical="center"/>
    </xf>
    <xf numFmtId="188" fontId="63" fillId="0" borderId="76" xfId="1" applyNumberFormat="1" applyFont="1" applyBorder="1" applyAlignment="1">
      <alignment vertical="center"/>
    </xf>
    <xf numFmtId="188" fontId="62" fillId="0" borderId="65" xfId="1" applyNumberFormat="1" applyFont="1" applyBorder="1" applyAlignment="1">
      <alignment horizontal="center" vertical="center"/>
    </xf>
    <xf numFmtId="188" fontId="63" fillId="0" borderId="77" xfId="1" applyNumberFormat="1" applyFont="1" applyBorder="1" applyAlignment="1">
      <alignment vertical="center"/>
    </xf>
    <xf numFmtId="188" fontId="63" fillId="0" borderId="78" xfId="1" applyNumberFormat="1" applyFont="1" applyBorder="1" applyAlignment="1">
      <alignment vertical="center"/>
    </xf>
    <xf numFmtId="188" fontId="60" fillId="0" borderId="54" xfId="1" applyNumberFormat="1" applyFont="1" applyBorder="1" applyAlignment="1">
      <alignment horizontal="center" vertical="center"/>
    </xf>
    <xf numFmtId="0" fontId="62" fillId="0" borderId="80" xfId="0" applyFont="1" applyBorder="1" applyAlignment="1">
      <alignment vertical="center"/>
    </xf>
    <xf numFmtId="0" fontId="61" fillId="0" borderId="81" xfId="0" applyFont="1" applyBorder="1" applyAlignment="1">
      <alignment vertical="center" wrapText="1"/>
    </xf>
    <xf numFmtId="0" fontId="64" fillId="0" borderId="0" xfId="0" applyFont="1" applyAlignment="1">
      <alignment vertical="center"/>
    </xf>
    <xf numFmtId="1" fontId="64" fillId="0" borderId="0" xfId="0" applyNumberFormat="1" applyFont="1" applyAlignment="1">
      <alignment vertical="center"/>
    </xf>
    <xf numFmtId="3" fontId="64" fillId="0" borderId="0" xfId="0" applyNumberFormat="1" applyFont="1" applyAlignment="1">
      <alignment vertical="center"/>
    </xf>
    <xf numFmtId="3" fontId="64" fillId="2" borderId="0" xfId="0" applyNumberFormat="1" applyFont="1" applyFill="1" applyAlignment="1">
      <alignment vertical="center"/>
    </xf>
    <xf numFmtId="0" fontId="65" fillId="0" borderId="0" xfId="0" applyFont="1" applyAlignment="1">
      <alignment vertical="center"/>
    </xf>
    <xf numFmtId="3" fontId="65" fillId="0" borderId="0" xfId="0" applyNumberFormat="1" applyFont="1" applyAlignment="1">
      <alignment vertical="center"/>
    </xf>
    <xf numFmtId="0" fontId="40" fillId="0" borderId="3" xfId="0" applyFont="1" applyBorder="1" applyAlignment="1">
      <alignment vertical="center"/>
    </xf>
    <xf numFmtId="3" fontId="40" fillId="0" borderId="3" xfId="0" applyNumberFormat="1" applyFont="1" applyBorder="1" applyAlignment="1">
      <alignment horizontal="center" vertical="center"/>
    </xf>
    <xf numFmtId="10" fontId="40" fillId="0" borderId="3" xfId="18" applyNumberFormat="1" applyFont="1" applyBorder="1" applyAlignment="1">
      <alignment horizontal="center" vertical="center"/>
    </xf>
    <xf numFmtId="0" fontId="66" fillId="0" borderId="11" xfId="0" applyFont="1" applyBorder="1" applyAlignment="1">
      <alignment horizontal="center" vertical="center"/>
    </xf>
    <xf numFmtId="3" fontId="66" fillId="0" borderId="11" xfId="0" applyNumberFormat="1" applyFont="1" applyBorder="1" applyAlignment="1">
      <alignment horizontal="center" vertical="center"/>
    </xf>
    <xf numFmtId="10" fontId="66" fillId="0" borderId="11" xfId="18" applyNumberFormat="1" applyFont="1" applyBorder="1" applyAlignment="1">
      <alignment horizontal="center" vertical="center"/>
    </xf>
    <xf numFmtId="10" fontId="40" fillId="0" borderId="1" xfId="18" applyNumberFormat="1" applyFont="1" applyBorder="1" applyAlignment="1">
      <alignment horizontal="center" vertical="center"/>
    </xf>
    <xf numFmtId="10" fontId="67" fillId="0" borderId="7" xfId="18" applyNumberFormat="1" applyFont="1" applyBorder="1" applyAlignment="1">
      <alignment horizontal="center" vertical="center"/>
    </xf>
    <xf numFmtId="10" fontId="66" fillId="0" borderId="1" xfId="18" applyNumberFormat="1" applyFont="1" applyBorder="1" applyAlignment="1">
      <alignment horizontal="center" vertical="center"/>
    </xf>
    <xf numFmtId="3" fontId="14" fillId="0" borderId="44" xfId="0" applyNumberFormat="1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3" fontId="68" fillId="0" borderId="0" xfId="0" applyNumberFormat="1" applyFont="1" applyBorder="1" applyAlignment="1">
      <alignment horizontal="center" vertical="center"/>
    </xf>
    <xf numFmtId="3" fontId="51" fillId="0" borderId="0" xfId="0" applyNumberFormat="1" applyFont="1" applyBorder="1" applyAlignment="1">
      <alignment horizontal="center" vertical="center"/>
    </xf>
    <xf numFmtId="191" fontId="51" fillId="0" borderId="0" xfId="2" applyNumberFormat="1" applyFont="1" applyBorder="1" applyAlignment="1">
      <alignment horizontal="center" vertical="center"/>
    </xf>
    <xf numFmtId="191" fontId="68" fillId="0" borderId="0" xfId="2" applyNumberFormat="1" applyFont="1" applyBorder="1" applyAlignment="1">
      <alignment horizontal="center" vertical="center"/>
    </xf>
    <xf numFmtId="0" fontId="69" fillId="0" borderId="0" xfId="0" applyFont="1"/>
    <xf numFmtId="3" fontId="51" fillId="0" borderId="0" xfId="0" applyNumberFormat="1" applyFont="1" applyAlignment="1">
      <alignment vertical="center"/>
    </xf>
    <xf numFmtId="188" fontId="14" fillId="0" borderId="3" xfId="1" applyNumberFormat="1" applyFont="1" applyBorder="1"/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8" fontId="25" fillId="0" borderId="0" xfId="1" applyNumberFormat="1" applyFont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49" fontId="19" fillId="0" borderId="17" xfId="0" applyNumberFormat="1" applyFont="1" applyBorder="1" applyAlignment="1">
      <alignment horizontal="center" vertical="center"/>
    </xf>
    <xf numFmtId="0" fontId="15" fillId="0" borderId="7" xfId="0" quotePrefix="1" applyFont="1" applyBorder="1" applyAlignment="1">
      <alignment horizontal="center" vertical="center"/>
    </xf>
    <xf numFmtId="0" fontId="15" fillId="0" borderId="17" xfId="0" quotePrefix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3" fontId="15" fillId="0" borderId="48" xfId="0" applyNumberFormat="1" applyFont="1" applyBorder="1" applyAlignment="1">
      <alignment horizontal="center" vertical="center"/>
    </xf>
    <xf numFmtId="3" fontId="15" fillId="0" borderId="49" xfId="0" applyNumberFormat="1" applyFont="1" applyBorder="1" applyAlignment="1">
      <alignment horizontal="center" vertical="center"/>
    </xf>
    <xf numFmtId="3" fontId="15" fillId="0" borderId="51" xfId="0" applyNumberFormat="1" applyFont="1" applyBorder="1" applyAlignment="1">
      <alignment horizontal="center" vertical="center"/>
    </xf>
    <xf numFmtId="3" fontId="15" fillId="0" borderId="52" xfId="0" applyNumberFormat="1" applyFont="1" applyBorder="1" applyAlignment="1">
      <alignment horizontal="center" vertical="center"/>
    </xf>
    <xf numFmtId="3" fontId="14" fillId="0" borderId="40" xfId="0" quotePrefix="1" applyNumberFormat="1" applyFont="1" applyBorder="1" applyAlignment="1">
      <alignment horizontal="center" vertical="center"/>
    </xf>
    <xf numFmtId="3" fontId="14" fillId="0" borderId="16" xfId="0" quotePrefix="1" applyNumberFormat="1" applyFont="1" applyBorder="1" applyAlignment="1">
      <alignment horizontal="center" vertical="center"/>
    </xf>
    <xf numFmtId="3" fontId="66" fillId="0" borderId="3" xfId="0" applyNumberFormat="1" applyFont="1" applyBorder="1" applyAlignment="1">
      <alignment horizontal="center" vertical="center"/>
    </xf>
    <xf numFmtId="3" fontId="66" fillId="0" borderId="10" xfId="0" applyNumberFormat="1" applyFont="1" applyBorder="1" applyAlignment="1">
      <alignment horizontal="center" vertical="center"/>
    </xf>
    <xf numFmtId="3" fontId="15" fillId="0" borderId="50" xfId="0" applyNumberFormat="1" applyFont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5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53" xfId="1" applyNumberFormat="1" applyFont="1" applyBorder="1" applyAlignment="1">
      <alignment horizontal="center"/>
    </xf>
    <xf numFmtId="0" fontId="9" fillId="0" borderId="2" xfId="1" applyNumberFormat="1" applyFont="1" applyBorder="1" applyAlignment="1">
      <alignment horizontal="center"/>
    </xf>
    <xf numFmtId="0" fontId="9" fillId="0" borderId="0" xfId="1" applyNumberFormat="1" applyFont="1" applyBorder="1" applyAlignment="1">
      <alignment horizontal="center"/>
    </xf>
    <xf numFmtId="0" fontId="3" fillId="0" borderId="60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11" fillId="0" borderId="72" xfId="1" applyNumberFormat="1" applyFont="1" applyBorder="1" applyAlignment="1">
      <alignment horizontal="center" vertical="center"/>
    </xf>
    <xf numFmtId="0" fontId="11" fillId="0" borderId="73" xfId="1" applyNumberFormat="1" applyFont="1" applyBorder="1" applyAlignment="1">
      <alignment horizontal="center" vertical="center"/>
    </xf>
    <xf numFmtId="0" fontId="11" fillId="0" borderId="74" xfId="1" applyNumberFormat="1" applyFont="1" applyBorder="1" applyAlignment="1">
      <alignment horizontal="center" vertical="center"/>
    </xf>
    <xf numFmtId="0" fontId="9" fillId="0" borderId="72" xfId="1" applyNumberFormat="1" applyFont="1" applyBorder="1" applyAlignment="1">
      <alignment horizontal="center" vertical="center"/>
    </xf>
    <xf numFmtId="0" fontId="9" fillId="0" borderId="73" xfId="1" applyNumberFormat="1" applyFont="1" applyBorder="1" applyAlignment="1">
      <alignment horizontal="center" vertical="center"/>
    </xf>
    <xf numFmtId="0" fontId="9" fillId="0" borderId="74" xfId="1" applyNumberFormat="1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7" fillId="3" borderId="51" xfId="0" applyFont="1" applyFill="1" applyBorder="1" applyAlignment="1">
      <alignment horizontal="center" vertical="center"/>
    </xf>
    <xf numFmtId="0" fontId="27" fillId="3" borderId="49" xfId="0" applyFont="1" applyFill="1" applyBorder="1" applyAlignment="1">
      <alignment horizontal="center" vertical="center"/>
    </xf>
    <xf numFmtId="0" fontId="27" fillId="3" borderId="52" xfId="0" applyFont="1" applyFill="1" applyBorder="1" applyAlignment="1">
      <alignment horizontal="center" vertical="center"/>
    </xf>
    <xf numFmtId="0" fontId="9" fillId="0" borderId="10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1">
    <cellStyle name="Comma" xfId="1" builtinId="3"/>
    <cellStyle name="Comma 10" xfId="2"/>
    <cellStyle name="Comma 11" xfId="3"/>
    <cellStyle name="Comma 12" xfId="4"/>
    <cellStyle name="Comma 2" xfId="5"/>
    <cellStyle name="Comma 3" xfId="6"/>
    <cellStyle name="Comma 3 2" xfId="7"/>
    <cellStyle name="Comma 4" xfId="8"/>
    <cellStyle name="Comma 5" xfId="9"/>
    <cellStyle name="Comma 6" xfId="10"/>
    <cellStyle name="Comma 7" xfId="11"/>
    <cellStyle name="Comma 8" xfId="12"/>
    <cellStyle name="Comma 9" xfId="13"/>
    <cellStyle name="Hyperlink 2" xfId="14"/>
    <cellStyle name="Normal" xfId="0" builtinId="0"/>
    <cellStyle name="Normal 2" xfId="15"/>
    <cellStyle name="Normal 3" xfId="16"/>
    <cellStyle name="Normal 4" xfId="17"/>
    <cellStyle name="Percent" xfId="18" builtinId="5"/>
    <cellStyle name="ปกติ 2 3" xfId="19"/>
    <cellStyle name="ปกติ_สถิติเข้าออกด่าน ตม.ทอ.สุวรรณภูมิ52" xfId="20"/>
  </cellStyles>
  <dxfs count="0"/>
  <tableStyles count="0" defaultTableStyle="TableStyleMedium9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Tourism Statistics for AEC Market that Use ATTA Members' Services As of 20 January 2020</a:t>
            </a:r>
          </a:p>
        </c:rich>
      </c:tx>
      <c:layout>
        <c:manualLayout>
          <c:xMode val="edge"/>
          <c:yMode val="edge"/>
          <c:x val="0.10927782211280744"/>
          <c:y val="2.15207481573194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597616262825357E-2"/>
          <c:y val="9.0473375322316849E-2"/>
          <c:w val="0.90639609333888904"/>
          <c:h val="0.78407209416372969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cat>
            <c:strRef>
              <c:f>AEC!$P$41:$P$52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AEC!$Q$41:$Q$52</c:f>
              <c:numCache>
                <c:formatCode>_-* #,##0_-;\-* #,##0_-;_-* "-"??_-;_-@_-</c:formatCode>
                <c:ptCount val="12"/>
                <c:pt idx="0">
                  <c:v>22080</c:v>
                </c:pt>
                <c:pt idx="1">
                  <c:v>31222</c:v>
                </c:pt>
                <c:pt idx="2">
                  <c:v>41632</c:v>
                </c:pt>
                <c:pt idx="3">
                  <c:v>38400</c:v>
                </c:pt>
                <c:pt idx="4">
                  <c:v>42333</c:v>
                </c:pt>
                <c:pt idx="5">
                  <c:v>70206</c:v>
                </c:pt>
                <c:pt idx="6">
                  <c:v>71004</c:v>
                </c:pt>
                <c:pt idx="7">
                  <c:v>53519</c:v>
                </c:pt>
                <c:pt idx="8">
                  <c:v>38435</c:v>
                </c:pt>
                <c:pt idx="9">
                  <c:v>34379</c:v>
                </c:pt>
                <c:pt idx="10">
                  <c:v>33782</c:v>
                </c:pt>
                <c:pt idx="11">
                  <c:v>31110</c:v>
                </c:pt>
              </c:numCache>
            </c:numRef>
          </c:val>
        </c:ser>
        <c:ser>
          <c:idx val="1"/>
          <c:order val="1"/>
          <c:tx>
            <c:v>2018</c:v>
          </c:tx>
          <c:invertIfNegative val="0"/>
          <c:cat>
            <c:strRef>
              <c:f>AEC!$P$41:$P$52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AEC!$R$41:$R$52</c:f>
              <c:numCache>
                <c:formatCode>_-* #,##0_-;\-* #,##0_-;_-* "-"??_-;_-@_-</c:formatCode>
                <c:ptCount val="12"/>
                <c:pt idx="0">
                  <c:v>23020</c:v>
                </c:pt>
                <c:pt idx="1">
                  <c:v>37603</c:v>
                </c:pt>
                <c:pt idx="2">
                  <c:v>40095</c:v>
                </c:pt>
                <c:pt idx="3">
                  <c:v>40866</c:v>
                </c:pt>
                <c:pt idx="4">
                  <c:v>36140</c:v>
                </c:pt>
                <c:pt idx="5">
                  <c:v>66276</c:v>
                </c:pt>
                <c:pt idx="6">
                  <c:v>68487</c:v>
                </c:pt>
                <c:pt idx="7">
                  <c:v>48941</c:v>
                </c:pt>
                <c:pt idx="8">
                  <c:v>36947</c:v>
                </c:pt>
                <c:pt idx="9">
                  <c:v>32207</c:v>
                </c:pt>
                <c:pt idx="10">
                  <c:v>36448</c:v>
                </c:pt>
                <c:pt idx="11">
                  <c:v>26881</c:v>
                </c:pt>
              </c:numCache>
            </c:numRef>
          </c:val>
        </c:ser>
        <c:ser>
          <c:idx val="2"/>
          <c:order val="2"/>
          <c:tx>
            <c:v>2019</c:v>
          </c:tx>
          <c:invertIfNegative val="0"/>
          <c:dLbls>
            <c:dLbl>
              <c:idx val="0"/>
              <c:layout>
                <c:manualLayout>
                  <c:x val="5.486675931516606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AEC!$P$41:$P$52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AEC!$S$41:$S$52</c:f>
              <c:numCache>
                <c:formatCode>_-* #,##0_-;\-* #,##0_-;_-* "-"??_-;_-@_-</c:formatCode>
                <c:ptCount val="12"/>
                <c:pt idx="0">
                  <c:v>16630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792320"/>
        <c:axId val="244802304"/>
      </c:barChart>
      <c:catAx>
        <c:axId val="244792320"/>
        <c:scaling>
          <c:orientation val="minMax"/>
        </c:scaling>
        <c:delete val="0"/>
        <c:axPos val="b"/>
        <c:majorTickMark val="none"/>
        <c:minorTickMark val="none"/>
        <c:tickLblPos val="nextTo"/>
        <c:crossAx val="244802304"/>
        <c:crosses val="autoZero"/>
        <c:auto val="1"/>
        <c:lblAlgn val="ctr"/>
        <c:lblOffset val="100"/>
        <c:noMultiLvlLbl val="0"/>
      </c:catAx>
      <c:valAx>
        <c:axId val="24480230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crossAx val="244792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Tourism Statistics for AEC Market that Use ATTA Members' Services As of 20 January 2020</a:t>
            </a:r>
          </a:p>
        </c:rich>
      </c:tx>
      <c:layout>
        <c:manualLayout>
          <c:xMode val="edge"/>
          <c:yMode val="edge"/>
          <c:x val="0.15016627395052035"/>
          <c:y val="4.180919927482438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AEC!$AA$39</c:f>
              <c:strCache>
                <c:ptCount val="1"/>
                <c:pt idx="0">
                  <c:v>BRUNEI</c:v>
                </c:pt>
              </c:strCache>
            </c:strRef>
          </c:tx>
          <c:invertIfNegative val="0"/>
          <c:cat>
            <c:strRef>
              <c:f>AEC!$Z$40:$Z$51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AEC!$AA$40:$AA$51</c:f>
              <c:numCache>
                <c:formatCode>_-* #,##0_-;\-* #,##0_-;_-* "-"??_-;_-@_-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AEC!$AB$39</c:f>
              <c:strCache>
                <c:ptCount val="1"/>
                <c:pt idx="0">
                  <c:v>CAMBODIA</c:v>
                </c:pt>
              </c:strCache>
            </c:strRef>
          </c:tx>
          <c:invertIfNegative val="0"/>
          <c:cat>
            <c:strRef>
              <c:f>AEC!$Z$40:$Z$51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AEC!$AB$40:$AB$51</c:f>
              <c:numCache>
                <c:formatCode>_-* #,##0_-;\-* #,##0_-;_-* "-"??_-;_-@_-</c:formatCode>
                <c:ptCount val="12"/>
                <c:pt idx="0">
                  <c:v>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AEC!$AC$39</c:f>
              <c:strCache>
                <c:ptCount val="1"/>
                <c:pt idx="0">
                  <c:v>INDONESIA</c:v>
                </c:pt>
              </c:strCache>
            </c:strRef>
          </c:tx>
          <c:invertIfNegative val="0"/>
          <c:cat>
            <c:strRef>
              <c:f>AEC!$Z$40:$Z$51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AEC!$AC$40:$AC$51</c:f>
              <c:numCache>
                <c:formatCode>_-* #,##0_-;\-* #,##0_-;_-* "-"??_-;_-@_-</c:formatCode>
                <c:ptCount val="12"/>
                <c:pt idx="0">
                  <c:v>4965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AEC!$AD$39</c:f>
              <c:strCache>
                <c:ptCount val="1"/>
                <c:pt idx="0">
                  <c:v>LAOS</c:v>
                </c:pt>
              </c:strCache>
            </c:strRef>
          </c:tx>
          <c:invertIfNegative val="0"/>
          <c:cat>
            <c:strRef>
              <c:f>AEC!$Z$40:$Z$51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AEC!$AD$40:$AD$51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AEC!$AE$39</c:f>
              <c:strCache>
                <c:ptCount val="1"/>
                <c:pt idx="0">
                  <c:v>MALAYSIA</c:v>
                </c:pt>
              </c:strCache>
            </c:strRef>
          </c:tx>
          <c:invertIfNegative val="0"/>
          <c:cat>
            <c:strRef>
              <c:f>AEC!$Z$40:$Z$51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AEC!$AE$40:$AE$51</c:f>
              <c:numCache>
                <c:formatCode>_-* #,##0_-;\-* #,##0_-;_-* "-"??_-;_-@_-</c:formatCode>
                <c:ptCount val="12"/>
                <c:pt idx="0">
                  <c:v>1134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AEC!$AF$39</c:f>
              <c:strCache>
                <c:ptCount val="1"/>
                <c:pt idx="0">
                  <c:v>MYANMAR</c:v>
                </c:pt>
              </c:strCache>
            </c:strRef>
          </c:tx>
          <c:invertIfNegative val="0"/>
          <c:cat>
            <c:strRef>
              <c:f>AEC!$Z$40:$Z$51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AEC!$AF$40:$AF$51</c:f>
              <c:numCache>
                <c:formatCode>_-* #,##0_-;\-* #,##0_-;_-* "-"??_-;_-@_-</c:formatCode>
                <c:ptCount val="12"/>
                <c:pt idx="0">
                  <c:v>306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AEC!$AG$39</c:f>
              <c:strCache>
                <c:ptCount val="1"/>
                <c:pt idx="0">
                  <c:v>PHILIPPINO</c:v>
                </c:pt>
              </c:strCache>
            </c:strRef>
          </c:tx>
          <c:invertIfNegative val="0"/>
          <c:cat>
            <c:strRef>
              <c:f>AEC!$Z$40:$Z$51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AEC!$AG$40:$AG$51</c:f>
              <c:numCache>
                <c:formatCode>_-* #,##0_-;\-* #,##0_-;_-* "-"??_-;_-@_-</c:formatCode>
                <c:ptCount val="12"/>
                <c:pt idx="0">
                  <c:v>737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AEC!$AH$39</c:f>
              <c:strCache>
                <c:ptCount val="1"/>
                <c:pt idx="0">
                  <c:v>SINGAPORE</c:v>
                </c:pt>
              </c:strCache>
            </c:strRef>
          </c:tx>
          <c:invertIfNegative val="0"/>
          <c:cat>
            <c:strRef>
              <c:f>AEC!$Z$40:$Z$51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AEC!$AH$40:$AH$51</c:f>
              <c:numCache>
                <c:formatCode>_-* #,##0_-;\-* #,##0_-;_-* "-"??_-;_-@_-</c:formatCode>
                <c:ptCount val="12"/>
                <c:pt idx="0">
                  <c:v>770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AEC!$AI$39</c:f>
              <c:strCache>
                <c:ptCount val="1"/>
                <c:pt idx="0">
                  <c:v>VIETNAM</c:v>
                </c:pt>
              </c:strCache>
            </c:strRef>
          </c:tx>
          <c:invertIfNegative val="0"/>
          <c:cat>
            <c:strRef>
              <c:f>AEC!$Z$40:$Z$51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AEC!$AI$40:$AI$51</c:f>
              <c:numCache>
                <c:formatCode>_-* #,##0_-;\-* #,##0_-;_-* "-"??_-;_-@_-</c:formatCode>
                <c:ptCount val="12"/>
                <c:pt idx="0">
                  <c:v>8619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4744960"/>
        <c:axId val="244746496"/>
        <c:axId val="0"/>
      </c:bar3DChart>
      <c:catAx>
        <c:axId val="244744960"/>
        <c:scaling>
          <c:orientation val="minMax"/>
        </c:scaling>
        <c:delete val="0"/>
        <c:axPos val="b"/>
        <c:majorTickMark val="none"/>
        <c:minorTickMark val="none"/>
        <c:tickLblPos val="nextTo"/>
        <c:crossAx val="244746496"/>
        <c:crosses val="autoZero"/>
        <c:auto val="1"/>
        <c:lblAlgn val="ctr"/>
        <c:lblOffset val="100"/>
        <c:noMultiLvlLbl val="0"/>
      </c:catAx>
      <c:valAx>
        <c:axId val="244746496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crossAx val="24474496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600"/>
            </a:pPr>
            <a:endParaRPr lang="th-TH"/>
          </a:p>
        </c:txPr>
      </c:dTable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228600</xdr:colOff>
      <xdr:row>1</xdr:row>
      <xdr:rowOff>250373</xdr:rowOff>
    </xdr:from>
    <xdr:to>
      <xdr:col>31</xdr:col>
      <xdr:colOff>794658</xdr:colOff>
      <xdr:row>3</xdr:row>
      <xdr:rowOff>255496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6400" y="653144"/>
          <a:ext cx="566058" cy="6364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424542</xdr:colOff>
      <xdr:row>38</xdr:row>
      <xdr:rowOff>304800</xdr:rowOff>
    </xdr:from>
    <xdr:to>
      <xdr:col>8</xdr:col>
      <xdr:colOff>1066799</xdr:colOff>
      <xdr:row>40</xdr:row>
      <xdr:rowOff>330290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3942" y="13378543"/>
          <a:ext cx="642257" cy="722176"/>
        </a:xfrm>
        <a:prstGeom prst="rect">
          <a:avLst/>
        </a:prstGeom>
      </xdr:spPr>
    </xdr:pic>
    <xdr:clientData/>
  </xdr:twoCellAnchor>
  <xdr:twoCellAnchor editAs="oneCell">
    <xdr:from>
      <xdr:col>6</xdr:col>
      <xdr:colOff>435427</xdr:colOff>
      <xdr:row>1</xdr:row>
      <xdr:rowOff>228599</xdr:rowOff>
    </xdr:from>
    <xdr:to>
      <xdr:col>6</xdr:col>
      <xdr:colOff>1074377</xdr:colOff>
      <xdr:row>3</xdr:row>
      <xdr:rowOff>250370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5170" y="576942"/>
          <a:ext cx="638950" cy="718457"/>
        </a:xfrm>
        <a:prstGeom prst="rect">
          <a:avLst/>
        </a:prstGeom>
      </xdr:spPr>
    </xdr:pic>
    <xdr:clientData/>
  </xdr:twoCellAnchor>
  <xdr:twoCellAnchor editAs="oneCell">
    <xdr:from>
      <xdr:col>8</xdr:col>
      <xdr:colOff>391884</xdr:colOff>
      <xdr:row>122</xdr:row>
      <xdr:rowOff>163286</xdr:rowOff>
    </xdr:from>
    <xdr:to>
      <xdr:col>8</xdr:col>
      <xdr:colOff>1055913</xdr:colOff>
      <xdr:row>124</xdr:row>
      <xdr:rowOff>213257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1284" y="39547800"/>
          <a:ext cx="664029" cy="746657"/>
        </a:xfrm>
        <a:prstGeom prst="rect">
          <a:avLst/>
        </a:prstGeom>
      </xdr:spPr>
    </xdr:pic>
    <xdr:clientData/>
  </xdr:twoCellAnchor>
  <xdr:twoCellAnchor editAs="oneCell">
    <xdr:from>
      <xdr:col>8</xdr:col>
      <xdr:colOff>250372</xdr:colOff>
      <xdr:row>238</xdr:row>
      <xdr:rowOff>32658</xdr:rowOff>
    </xdr:from>
    <xdr:to>
      <xdr:col>8</xdr:col>
      <xdr:colOff>1066800</xdr:colOff>
      <xdr:row>240</xdr:row>
      <xdr:rowOff>253992</xdr:rowOff>
    </xdr:to>
    <xdr:pic>
      <xdr:nvPicPr>
        <xdr:cNvPr id="5" name="รูปภาพ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9772" y="79607229"/>
          <a:ext cx="816428" cy="9180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58</xdr:row>
      <xdr:rowOff>41564</xdr:rowOff>
    </xdr:from>
    <xdr:to>
      <xdr:col>21</xdr:col>
      <xdr:colOff>185056</xdr:colOff>
      <xdr:row>97</xdr:row>
      <xdr:rowOff>123208</xdr:rowOff>
    </xdr:to>
    <xdr:graphicFrame macro="">
      <xdr:nvGraphicFramePr>
        <xdr:cNvPr id="2" name="แผนภูมิ 1" title="AEC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20</xdr:col>
      <xdr:colOff>0</xdr:colOff>
      <xdr:row>1</xdr:row>
      <xdr:rowOff>0</xdr:rowOff>
    </xdr:from>
    <xdr:to>
      <xdr:col>20</xdr:col>
      <xdr:colOff>566058</xdr:colOff>
      <xdr:row>3</xdr:row>
      <xdr:rowOff>48666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6286" y="293914"/>
          <a:ext cx="566058" cy="636495"/>
        </a:xfrm>
        <a:prstGeom prst="rect">
          <a:avLst/>
        </a:prstGeom>
      </xdr:spPr>
    </xdr:pic>
    <xdr:clientData/>
  </xdr:twoCellAnchor>
  <xdr:twoCellAnchor>
    <xdr:from>
      <xdr:col>2</xdr:col>
      <xdr:colOff>665017</xdr:colOff>
      <xdr:row>100</xdr:row>
      <xdr:rowOff>145476</xdr:rowOff>
    </xdr:from>
    <xdr:to>
      <xdr:col>21</xdr:col>
      <xdr:colOff>540326</xdr:colOff>
      <xdr:row>137</xdr:row>
      <xdr:rowOff>69276</xdr:rowOff>
    </xdr:to>
    <xdr:graphicFrame macro="">
      <xdr:nvGraphicFramePr>
        <xdr:cNvPr id="4" name="แผนภูมิ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0.00439</cdr:x>
      <cdr:y>0.00774</cdr:y>
    </cdr:from>
    <cdr:to>
      <cdr:x>0.03545</cdr:x>
      <cdr:y>0.06577</cdr:y>
    </cdr:to>
    <cdr:pic>
      <cdr:nvPicPr>
        <cdr:cNvPr id="2" name="รูปภาพ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59517" cy="38099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0.00425</cdr:x>
      <cdr:y>0.00836</cdr:y>
    </cdr:from>
    <cdr:to>
      <cdr:x>0.03432</cdr:x>
      <cdr:y>0.07108</cdr:y>
    </cdr:to>
    <cdr:pic>
      <cdr:nvPicPr>
        <cdr:cNvPr id="2" name="รูปภาพ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59517" cy="380999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ta/OneDrive/Documents/&#3626;&#3606;&#3636;&#3605;&#3636;%2031%20&#3608;&#3633;&#3609;&#3623;&#3634;&#3588;&#3617;%20255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C8">
            <v>2015</v>
          </cell>
        </row>
        <row r="9">
          <cell r="B9" t="str">
            <v>ASIA</v>
          </cell>
          <cell r="C9">
            <v>4142941</v>
          </cell>
        </row>
        <row r="10">
          <cell r="B10" t="str">
            <v>Russia &amp; CIS</v>
          </cell>
          <cell r="C10">
            <v>221772</v>
          </cell>
        </row>
        <row r="11">
          <cell r="B11" t="str">
            <v>The MIDDLE EAST</v>
          </cell>
          <cell r="C11">
            <v>31908</v>
          </cell>
        </row>
        <row r="12">
          <cell r="B12" t="str">
            <v>North Europe</v>
          </cell>
          <cell r="C12">
            <v>12283</v>
          </cell>
        </row>
        <row r="13">
          <cell r="B13" t="str">
            <v>South Europe</v>
          </cell>
          <cell r="C13">
            <v>51317</v>
          </cell>
        </row>
        <row r="14">
          <cell r="B14" t="str">
            <v>East Europe</v>
          </cell>
          <cell r="C14">
            <v>8790</v>
          </cell>
        </row>
        <row r="15">
          <cell r="B15" t="str">
            <v>West Europe</v>
          </cell>
          <cell r="C15">
            <v>176360</v>
          </cell>
        </row>
        <row r="16">
          <cell r="B16" t="str">
            <v>Africa</v>
          </cell>
          <cell r="C16">
            <v>3956</v>
          </cell>
        </row>
        <row r="17">
          <cell r="B17" t="str">
            <v>North America</v>
          </cell>
          <cell r="C17">
            <v>24518</v>
          </cell>
        </row>
        <row r="18">
          <cell r="B18" t="str">
            <v>Central America &amp; South America</v>
          </cell>
          <cell r="C18">
            <v>3086</v>
          </cell>
        </row>
        <row r="19">
          <cell r="B19" t="str">
            <v xml:space="preserve">Australia - New Zealand </v>
          </cell>
          <cell r="C19">
            <v>16593</v>
          </cell>
        </row>
        <row r="20">
          <cell r="B20" t="str">
            <v xml:space="preserve"> Other</v>
          </cell>
          <cell r="C20">
            <v>525168</v>
          </cell>
        </row>
        <row r="23">
          <cell r="C23">
            <v>2015</v>
          </cell>
        </row>
        <row r="24">
          <cell r="B24" t="str">
            <v>CHINA</v>
          </cell>
          <cell r="C24">
            <v>3121449</v>
          </cell>
        </row>
        <row r="25">
          <cell r="B25" t="str">
            <v>TAIWAN</v>
          </cell>
          <cell r="C25">
            <v>72329</v>
          </cell>
        </row>
        <row r="26">
          <cell r="B26" t="str">
            <v>HONGKONG</v>
          </cell>
          <cell r="C26">
            <v>69719</v>
          </cell>
        </row>
        <row r="27">
          <cell r="B27" t="str">
            <v>INDIA</v>
          </cell>
          <cell r="C27">
            <v>197537</v>
          </cell>
        </row>
        <row r="28">
          <cell r="B28" t="str">
            <v>KOREA</v>
          </cell>
          <cell r="C28">
            <v>162561</v>
          </cell>
        </row>
        <row r="29">
          <cell r="B29" t="str">
            <v>JAPAN</v>
          </cell>
          <cell r="C29">
            <v>148810</v>
          </cell>
        </row>
        <row r="30">
          <cell r="B30" t="str">
            <v>AEC Market</v>
          </cell>
          <cell r="C30">
            <v>354839</v>
          </cell>
        </row>
        <row r="31">
          <cell r="B31" t="str">
            <v>ASIA ( other )</v>
          </cell>
          <cell r="C31">
            <v>15697</v>
          </cell>
        </row>
        <row r="32">
          <cell r="B32" t="str">
            <v>Russia &amp; CIS</v>
          </cell>
          <cell r="C32">
            <v>221772</v>
          </cell>
        </row>
        <row r="33">
          <cell r="B33" t="str">
            <v>The MIDDLE EAST</v>
          </cell>
          <cell r="C33">
            <v>31908</v>
          </cell>
        </row>
        <row r="34">
          <cell r="B34" t="str">
            <v>Europe</v>
          </cell>
          <cell r="C34">
            <v>248750</v>
          </cell>
        </row>
        <row r="35">
          <cell r="B35" t="str">
            <v>Africa</v>
          </cell>
          <cell r="C35">
            <v>3956</v>
          </cell>
        </row>
        <row r="36">
          <cell r="B36" t="str">
            <v>North America</v>
          </cell>
          <cell r="C36">
            <v>24518</v>
          </cell>
        </row>
        <row r="37">
          <cell r="B37" t="str">
            <v>Central America &amp; South America</v>
          </cell>
          <cell r="C37">
            <v>3086</v>
          </cell>
        </row>
        <row r="38">
          <cell r="B38" t="str">
            <v xml:space="preserve">Australia - New Zealand </v>
          </cell>
          <cell r="C38">
            <v>16593</v>
          </cell>
        </row>
        <row r="39">
          <cell r="B39" t="str">
            <v xml:space="preserve"> Other</v>
          </cell>
          <cell r="C39">
            <v>525168</v>
          </cell>
        </row>
        <row r="42">
          <cell r="C42">
            <v>2015</v>
          </cell>
        </row>
        <row r="43">
          <cell r="B43" t="str">
            <v xml:space="preserve">  CHINA</v>
          </cell>
          <cell r="C43">
            <v>3121449</v>
          </cell>
        </row>
        <row r="44">
          <cell r="B44" t="str">
            <v xml:space="preserve">  RUSSIA</v>
          </cell>
          <cell r="C44">
            <v>221772</v>
          </cell>
        </row>
        <row r="45">
          <cell r="B45" t="str">
            <v xml:space="preserve">  INDIA</v>
          </cell>
          <cell r="C45">
            <v>148810</v>
          </cell>
        </row>
        <row r="46">
          <cell r="B46" t="str">
            <v xml:space="preserve">  VIETNAM</v>
          </cell>
          <cell r="C46">
            <v>162561</v>
          </cell>
        </row>
        <row r="47">
          <cell r="B47" t="str">
            <v xml:space="preserve">  KOREA</v>
          </cell>
          <cell r="C47">
            <v>197537</v>
          </cell>
        </row>
        <row r="48">
          <cell r="B48" t="str">
            <v xml:space="preserve">  JAPAN</v>
          </cell>
          <cell r="C48">
            <v>192998</v>
          </cell>
        </row>
        <row r="49">
          <cell r="B49" t="str">
            <v xml:space="preserve">  INDONESIA</v>
          </cell>
          <cell r="C49">
            <v>57655</v>
          </cell>
        </row>
        <row r="50">
          <cell r="B50" t="str">
            <v xml:space="preserve">  TAIWAN</v>
          </cell>
          <cell r="C50">
            <v>78745</v>
          </cell>
        </row>
        <row r="51">
          <cell r="B51" t="str">
            <v xml:space="preserve">  U.K.</v>
          </cell>
          <cell r="C51">
            <v>72329</v>
          </cell>
        </row>
        <row r="52">
          <cell r="B52" t="str">
            <v xml:space="preserve">  HONGKONG</v>
          </cell>
          <cell r="C52">
            <v>69719</v>
          </cell>
        </row>
        <row r="53">
          <cell r="B53" t="str">
            <v xml:space="preserve">  GERMANY</v>
          </cell>
          <cell r="C53">
            <v>37587</v>
          </cell>
        </row>
        <row r="54">
          <cell r="B54" t="str">
            <v xml:space="preserve">  MALAYSIA</v>
          </cell>
          <cell r="C54">
            <v>71866</v>
          </cell>
        </row>
        <row r="55">
          <cell r="B55" t="str">
            <v xml:space="preserve">  FRANCE</v>
          </cell>
          <cell r="C55">
            <v>46377</v>
          </cell>
        </row>
        <row r="56">
          <cell r="B56" t="str">
            <v xml:space="preserve">  IRAN</v>
          </cell>
          <cell r="C56">
            <v>23387</v>
          </cell>
        </row>
        <row r="57">
          <cell r="B57" t="str">
            <v xml:space="preserve">  SPAINESH</v>
          </cell>
          <cell r="C57">
            <v>18372</v>
          </cell>
        </row>
        <row r="58">
          <cell r="B58" t="str">
            <v xml:space="preserve"> Other</v>
          </cell>
          <cell r="C58">
            <v>697528</v>
          </cell>
        </row>
        <row r="62">
          <cell r="C62">
            <v>2015</v>
          </cell>
        </row>
        <row r="63">
          <cell r="B63" t="str">
            <v xml:space="preserve"> VIETNAM</v>
          </cell>
          <cell r="C63">
            <v>192998</v>
          </cell>
        </row>
        <row r="64">
          <cell r="B64" t="str">
            <v xml:space="preserve"> INDONESIA</v>
          </cell>
          <cell r="C64">
            <v>78745</v>
          </cell>
        </row>
        <row r="65">
          <cell r="B65" t="str">
            <v xml:space="preserve"> MALAYSIA</v>
          </cell>
          <cell r="C65">
            <v>46377</v>
          </cell>
        </row>
        <row r="66">
          <cell r="B66" t="str">
            <v xml:space="preserve"> SINGAPORE</v>
          </cell>
          <cell r="C66">
            <v>18372</v>
          </cell>
        </row>
        <row r="67">
          <cell r="B67" t="str">
            <v xml:space="preserve"> PHILIPPINO</v>
          </cell>
          <cell r="C67">
            <v>11328</v>
          </cell>
        </row>
        <row r="68">
          <cell r="B68" t="str">
            <v xml:space="preserve"> MYANMAR</v>
          </cell>
          <cell r="C68">
            <v>5793</v>
          </cell>
        </row>
        <row r="69">
          <cell r="B69" t="str">
            <v xml:space="preserve"> CAMBODIA</v>
          </cell>
          <cell r="C69">
            <v>944</v>
          </cell>
        </row>
        <row r="70">
          <cell r="B70" t="str">
            <v xml:space="preserve"> LAOS</v>
          </cell>
          <cell r="C70">
            <v>158</v>
          </cell>
        </row>
        <row r="71">
          <cell r="B71" t="str">
            <v xml:space="preserve"> BRUNEI</v>
          </cell>
          <cell r="C71">
            <v>124</v>
          </cell>
        </row>
        <row r="85">
          <cell r="E85">
            <v>2015</v>
          </cell>
        </row>
        <row r="86">
          <cell r="D86" t="str">
            <v>JANUARY</v>
          </cell>
          <cell r="E86">
            <v>415440</v>
          </cell>
        </row>
        <row r="87">
          <cell r="D87" t="str">
            <v>FEBRUARY</v>
          </cell>
          <cell r="E87">
            <v>463180</v>
          </cell>
        </row>
        <row r="88">
          <cell r="D88" t="str">
            <v>MARCH</v>
          </cell>
          <cell r="E88">
            <v>480133</v>
          </cell>
        </row>
        <row r="89">
          <cell r="D89" t="str">
            <v>APRIL</v>
          </cell>
          <cell r="E89">
            <v>474820</v>
          </cell>
        </row>
        <row r="90">
          <cell r="D90" t="str">
            <v>MAY</v>
          </cell>
          <cell r="E90">
            <v>463701</v>
          </cell>
        </row>
        <row r="91">
          <cell r="D91" t="str">
            <v>JUNE</v>
          </cell>
          <cell r="E91">
            <v>436775</v>
          </cell>
        </row>
        <row r="92">
          <cell r="D92" t="str">
            <v>JULY</v>
          </cell>
          <cell r="E92">
            <v>485039</v>
          </cell>
        </row>
        <row r="93">
          <cell r="D93" t="str">
            <v>AUGUST</v>
          </cell>
          <cell r="E93">
            <v>456995</v>
          </cell>
        </row>
        <row r="94">
          <cell r="D94" t="str">
            <v>SEPTEMBER</v>
          </cell>
          <cell r="E94">
            <v>300031</v>
          </cell>
        </row>
        <row r="95">
          <cell r="D95" t="str">
            <v>OCTOBER</v>
          </cell>
          <cell r="E95">
            <v>340803</v>
          </cell>
        </row>
        <row r="96">
          <cell r="D96" t="str">
            <v>NOVEMBER</v>
          </cell>
          <cell r="E96">
            <v>450218</v>
          </cell>
        </row>
        <row r="97">
          <cell r="D97" t="str">
            <v>DECEMBER</v>
          </cell>
          <cell r="E97">
            <v>451557</v>
          </cell>
        </row>
        <row r="109">
          <cell r="E109">
            <v>2015</v>
          </cell>
          <cell r="F109">
            <v>2014</v>
          </cell>
        </row>
        <row r="110">
          <cell r="D110" t="str">
            <v xml:space="preserve">  CHINA</v>
          </cell>
          <cell r="E110">
            <v>3121449</v>
          </cell>
          <cell r="F110">
            <v>1296140</v>
          </cell>
        </row>
        <row r="111">
          <cell r="D111" t="str">
            <v xml:space="preserve">  RUSSIA</v>
          </cell>
          <cell r="E111">
            <v>203897</v>
          </cell>
          <cell r="F111">
            <v>541789</v>
          </cell>
        </row>
        <row r="112">
          <cell r="D112" t="str">
            <v xml:space="preserve">  INDIA</v>
          </cell>
          <cell r="E112">
            <v>197537</v>
          </cell>
          <cell r="F112">
            <v>159334</v>
          </cell>
        </row>
        <row r="113">
          <cell r="D113" t="str">
            <v xml:space="preserve">  VIETNAM</v>
          </cell>
          <cell r="E113">
            <v>192998</v>
          </cell>
          <cell r="F113">
            <v>70876</v>
          </cell>
        </row>
        <row r="114">
          <cell r="D114" t="str">
            <v xml:space="preserve">  KOREA</v>
          </cell>
          <cell r="E114">
            <v>162561</v>
          </cell>
          <cell r="F114">
            <v>101043</v>
          </cell>
        </row>
        <row r="115">
          <cell r="D115" t="str">
            <v xml:space="preserve">  JAPAN</v>
          </cell>
          <cell r="E115">
            <v>148810</v>
          </cell>
          <cell r="F115">
            <v>128840</v>
          </cell>
        </row>
        <row r="116">
          <cell r="D116" t="str">
            <v xml:space="preserve">  INDONESIA</v>
          </cell>
          <cell r="E116">
            <v>78745</v>
          </cell>
          <cell r="F116">
            <v>52123</v>
          </cell>
        </row>
        <row r="117">
          <cell r="D117" t="str">
            <v xml:space="preserve">  TAIWAN</v>
          </cell>
          <cell r="E117">
            <v>72329</v>
          </cell>
          <cell r="F117">
            <v>59691</v>
          </cell>
        </row>
        <row r="118">
          <cell r="D118" t="str">
            <v xml:space="preserve">  U.K.</v>
          </cell>
          <cell r="E118">
            <v>71866</v>
          </cell>
          <cell r="F118">
            <v>44101</v>
          </cell>
        </row>
        <row r="119">
          <cell r="D119" t="str">
            <v xml:space="preserve">  HONGKONG</v>
          </cell>
          <cell r="E119">
            <v>69719</v>
          </cell>
          <cell r="F119">
            <v>39566</v>
          </cell>
        </row>
        <row r="120">
          <cell r="D120" t="str">
            <v xml:space="preserve">  GERMANY</v>
          </cell>
          <cell r="E120">
            <v>57655</v>
          </cell>
          <cell r="F120">
            <v>47342</v>
          </cell>
        </row>
        <row r="121">
          <cell r="D121" t="str">
            <v xml:space="preserve">  MALAYSIA</v>
          </cell>
          <cell r="E121">
            <v>46377</v>
          </cell>
          <cell r="F121">
            <v>18640</v>
          </cell>
        </row>
        <row r="122">
          <cell r="D122" t="str">
            <v xml:space="preserve">  FRANCE</v>
          </cell>
          <cell r="E122">
            <v>37587</v>
          </cell>
          <cell r="F122">
            <v>45043</v>
          </cell>
        </row>
        <row r="123">
          <cell r="D123" t="str">
            <v xml:space="preserve">  IRAN</v>
          </cell>
          <cell r="E123">
            <v>24900</v>
          </cell>
          <cell r="F123">
            <v>13980</v>
          </cell>
        </row>
        <row r="124">
          <cell r="D124" t="str">
            <v xml:space="preserve">  SPAINESH</v>
          </cell>
          <cell r="E124">
            <v>23847</v>
          </cell>
          <cell r="F124">
            <v>18050</v>
          </cell>
        </row>
        <row r="127">
          <cell r="E127">
            <v>2015</v>
          </cell>
          <cell r="F127">
            <v>2014</v>
          </cell>
        </row>
        <row r="128">
          <cell r="D128" t="str">
            <v xml:space="preserve">ASIA </v>
          </cell>
          <cell r="E128">
            <v>4142941</v>
          </cell>
          <cell r="F128">
            <v>1969735</v>
          </cell>
        </row>
        <row r="129">
          <cell r="D129" t="str">
            <v>AEC Market</v>
          </cell>
          <cell r="E129">
            <v>354839</v>
          </cell>
          <cell r="F129">
            <v>168118</v>
          </cell>
        </row>
        <row r="130">
          <cell r="D130" t="str">
            <v>The MIDDLE EAST</v>
          </cell>
          <cell r="E130">
            <v>31908</v>
          </cell>
          <cell r="F130">
            <v>22003</v>
          </cell>
        </row>
        <row r="131">
          <cell r="D131" t="str">
            <v>Russia &amp; CIS</v>
          </cell>
          <cell r="E131">
            <v>221772</v>
          </cell>
          <cell r="F131">
            <v>542840</v>
          </cell>
        </row>
        <row r="132">
          <cell r="D132" t="str">
            <v>Europe (Not include Russia)</v>
          </cell>
          <cell r="E132">
            <v>248750</v>
          </cell>
          <cell r="F132">
            <v>217196</v>
          </cell>
        </row>
        <row r="133">
          <cell r="D133" t="str">
            <v>Africa</v>
          </cell>
          <cell r="E133">
            <v>3956</v>
          </cell>
          <cell r="F133">
            <v>4055</v>
          </cell>
        </row>
        <row r="134">
          <cell r="D134" t="str">
            <v>North America</v>
          </cell>
          <cell r="E134">
            <v>24518</v>
          </cell>
          <cell r="F134">
            <v>22173</v>
          </cell>
        </row>
        <row r="135">
          <cell r="D135" t="str">
            <v>Central America &amp; South America</v>
          </cell>
          <cell r="E135">
            <v>3086</v>
          </cell>
          <cell r="F135">
            <v>3084</v>
          </cell>
        </row>
        <row r="136">
          <cell r="D136" t="str">
            <v xml:space="preserve">Australia - New Zealand </v>
          </cell>
          <cell r="E136">
            <v>16593</v>
          </cell>
          <cell r="F136">
            <v>24335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BL40"/>
  <sheetViews>
    <sheetView showGridLines="0" tabSelected="1" zoomScale="70" zoomScaleNormal="70" workbookViewId="0">
      <selection sqref="A1:AF1"/>
    </sheetView>
  </sheetViews>
  <sheetFormatPr defaultColWidth="9.109375" defaultRowHeight="24.6" x14ac:dyDescent="0.7"/>
  <cols>
    <col min="1" max="1" width="12.44140625" style="41" bestFit="1" customWidth="1"/>
    <col min="2" max="2" width="9.33203125" style="161" hidden="1" customWidth="1"/>
    <col min="3" max="8" width="11" style="161" hidden="1" customWidth="1"/>
    <col min="9" max="12" width="10.5546875" style="41" hidden="1" customWidth="1"/>
    <col min="13" max="13" width="134.88671875" style="41" hidden="1" customWidth="1"/>
    <col min="14" max="14" width="12.109375" style="41" hidden="1" customWidth="1"/>
    <col min="15" max="16" width="10.5546875" style="41" hidden="1" customWidth="1"/>
    <col min="17" max="17" width="87.33203125" style="41" hidden="1" customWidth="1"/>
    <col min="18" max="18" width="12.88671875" style="41" hidden="1" customWidth="1"/>
    <col min="19" max="19" width="13.6640625" style="41" hidden="1" customWidth="1"/>
    <col min="20" max="22" width="13.33203125" style="41" hidden="1" customWidth="1"/>
    <col min="23" max="27" width="13.33203125" style="41" customWidth="1"/>
    <col min="28" max="29" width="13.109375" style="93" customWidth="1"/>
    <col min="30" max="30" width="12.6640625" style="93" customWidth="1"/>
    <col min="31" max="31" width="14.109375" style="93" customWidth="1"/>
    <col min="32" max="32" width="12.77734375" style="93" bestFit="1" customWidth="1"/>
    <col min="33" max="33" width="9.33203125" style="93" bestFit="1" customWidth="1"/>
    <col min="34" max="34" width="10" style="39" bestFit="1" customWidth="1"/>
    <col min="35" max="35" width="10.6640625" style="41" bestFit="1" customWidth="1"/>
    <col min="36" max="36" width="11" style="41" bestFit="1" customWidth="1"/>
    <col min="37" max="37" width="9.33203125" style="41" bestFit="1" customWidth="1"/>
    <col min="38" max="49" width="9.109375" style="93"/>
    <col min="50" max="16384" width="9.109375" style="41"/>
  </cols>
  <sheetData>
    <row r="1" spans="1:64" s="39" customFormat="1" ht="31.8" x14ac:dyDescent="0.7">
      <c r="A1" s="338" t="s">
        <v>99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93"/>
      <c r="AI1" s="41"/>
      <c r="AJ1" s="41"/>
      <c r="AK1" s="41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</row>
    <row r="2" spans="1:64" s="39" customFormat="1" ht="25.5" customHeight="1" x14ac:dyDescent="0.7">
      <c r="A2" s="338" t="s">
        <v>329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93"/>
      <c r="AI2" s="41"/>
      <c r="AJ2" s="41"/>
      <c r="AK2" s="41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</row>
    <row r="3" spans="1:64" s="39" customFormat="1" ht="25.5" customHeight="1" x14ac:dyDescent="0.7">
      <c r="A3" s="338" t="s">
        <v>353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93"/>
      <c r="AI3" s="41"/>
      <c r="AJ3" s="41"/>
      <c r="AK3" s="41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64" s="39" customFormat="1" ht="25.5" customHeight="1" x14ac:dyDescent="0.7">
      <c r="A4" s="38"/>
      <c r="I4" s="38"/>
      <c r="J4" s="38"/>
      <c r="K4" s="38"/>
      <c r="L4" s="38"/>
      <c r="M4" s="38"/>
      <c r="N4" s="38"/>
      <c r="P4" s="38"/>
      <c r="Q4" s="38"/>
      <c r="R4" s="38"/>
      <c r="S4" s="38"/>
      <c r="T4" s="38"/>
      <c r="U4" s="38"/>
      <c r="V4" s="38"/>
      <c r="AC4" s="93"/>
      <c r="AD4" s="93"/>
      <c r="AE4" s="93"/>
      <c r="AF4" s="93"/>
      <c r="AG4" s="93"/>
      <c r="AI4" s="41"/>
      <c r="AJ4" s="41"/>
      <c r="AK4" s="41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64" s="39" customFormat="1" ht="25.5" customHeight="1" x14ac:dyDescent="0.7">
      <c r="A5" s="40" t="s">
        <v>100</v>
      </c>
      <c r="B5" s="157">
        <v>2534</v>
      </c>
      <c r="C5" s="157">
        <v>2535</v>
      </c>
      <c r="D5" s="157">
        <v>2536</v>
      </c>
      <c r="E5" s="157">
        <v>2537</v>
      </c>
      <c r="F5" s="157">
        <v>2538</v>
      </c>
      <c r="G5" s="157">
        <v>2539</v>
      </c>
      <c r="H5" s="157">
        <v>2540</v>
      </c>
      <c r="I5" s="40">
        <v>2540</v>
      </c>
      <c r="J5" s="40">
        <v>2541</v>
      </c>
      <c r="K5" s="40">
        <v>2542</v>
      </c>
      <c r="L5" s="40">
        <v>2543</v>
      </c>
      <c r="M5" s="40">
        <v>2544</v>
      </c>
      <c r="N5" s="40">
        <v>2545</v>
      </c>
      <c r="O5" s="40">
        <v>2546</v>
      </c>
      <c r="P5" s="40">
        <v>2547</v>
      </c>
      <c r="Q5" s="40">
        <v>2548</v>
      </c>
      <c r="R5" s="40">
        <v>2549</v>
      </c>
      <c r="S5" s="40">
        <v>2550</v>
      </c>
      <c r="T5" s="40">
        <v>2551</v>
      </c>
      <c r="U5" s="40">
        <v>2552</v>
      </c>
      <c r="V5" s="40">
        <v>2553</v>
      </c>
      <c r="W5" s="40">
        <v>2554</v>
      </c>
      <c r="X5" s="40">
        <v>2555</v>
      </c>
      <c r="Y5" s="40">
        <v>2556</v>
      </c>
      <c r="Z5" s="40">
        <v>2557</v>
      </c>
      <c r="AA5" s="40">
        <v>2558</v>
      </c>
      <c r="AB5" s="40">
        <v>2559</v>
      </c>
      <c r="AC5" s="40">
        <v>2560</v>
      </c>
      <c r="AD5" s="40">
        <v>2561</v>
      </c>
      <c r="AE5" s="40">
        <v>2562</v>
      </c>
      <c r="AF5" s="89">
        <v>2563</v>
      </c>
      <c r="AG5" s="93"/>
      <c r="AI5" s="41"/>
      <c r="AJ5" s="41"/>
      <c r="AK5" s="41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</row>
    <row r="6" spans="1:64" ht="24.75" customHeight="1" x14ac:dyDescent="0.7">
      <c r="A6" s="42"/>
      <c r="B6" s="158"/>
      <c r="C6" s="158"/>
      <c r="D6" s="158"/>
      <c r="E6" s="158"/>
      <c r="F6" s="158"/>
      <c r="G6" s="158"/>
      <c r="H6" s="158"/>
      <c r="I6" s="42"/>
      <c r="J6" s="43"/>
      <c r="K6" s="43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90"/>
    </row>
    <row r="7" spans="1:64" ht="19.5" customHeight="1" x14ac:dyDescent="0.7">
      <c r="A7" s="44" t="s">
        <v>101</v>
      </c>
      <c r="B7" s="159">
        <v>1991</v>
      </c>
      <c r="C7" s="159">
        <v>1992</v>
      </c>
      <c r="D7" s="159">
        <v>1993</v>
      </c>
      <c r="E7" s="159">
        <v>1994</v>
      </c>
      <c r="F7" s="159">
        <v>1995</v>
      </c>
      <c r="G7" s="159">
        <v>1996</v>
      </c>
      <c r="H7" s="159">
        <v>1997</v>
      </c>
      <c r="I7" s="45">
        <v>1997</v>
      </c>
      <c r="J7" s="45">
        <v>1998</v>
      </c>
      <c r="K7" s="45">
        <v>1999</v>
      </c>
      <c r="L7" s="45">
        <v>2000</v>
      </c>
      <c r="M7" s="45">
        <v>2001</v>
      </c>
      <c r="N7" s="45">
        <v>2002</v>
      </c>
      <c r="O7" s="45">
        <v>2003</v>
      </c>
      <c r="P7" s="45">
        <v>2004</v>
      </c>
      <c r="Q7" s="45">
        <v>2005</v>
      </c>
      <c r="R7" s="45">
        <v>2006</v>
      </c>
      <c r="S7" s="45">
        <v>2007</v>
      </c>
      <c r="T7" s="45">
        <v>2008</v>
      </c>
      <c r="U7" s="45">
        <v>2009</v>
      </c>
      <c r="V7" s="45">
        <v>2010</v>
      </c>
      <c r="W7" s="45">
        <v>2011</v>
      </c>
      <c r="X7" s="45">
        <v>2012</v>
      </c>
      <c r="Y7" s="45">
        <v>2013</v>
      </c>
      <c r="Z7" s="45">
        <v>2014</v>
      </c>
      <c r="AA7" s="45">
        <v>2015</v>
      </c>
      <c r="AB7" s="45">
        <v>2016</v>
      </c>
      <c r="AC7" s="45">
        <v>2017</v>
      </c>
      <c r="AD7" s="45">
        <v>2018</v>
      </c>
      <c r="AE7" s="45">
        <v>2019</v>
      </c>
      <c r="AF7" s="91">
        <v>2020</v>
      </c>
    </row>
    <row r="8" spans="1:64" x14ac:dyDescent="0.7">
      <c r="A8" s="46" t="s">
        <v>102</v>
      </c>
      <c r="B8" s="160">
        <v>90808</v>
      </c>
      <c r="C8" s="160">
        <v>94551</v>
      </c>
      <c r="D8" s="160">
        <v>112923</v>
      </c>
      <c r="E8" s="160">
        <v>111083</v>
      </c>
      <c r="F8" s="160">
        <v>135204</v>
      </c>
      <c r="G8" s="160">
        <v>150773</v>
      </c>
      <c r="H8" s="160">
        <v>147973</v>
      </c>
      <c r="I8" s="47">
        <v>147973</v>
      </c>
      <c r="J8" s="47">
        <v>164928</v>
      </c>
      <c r="K8" s="47">
        <v>196507</v>
      </c>
      <c r="L8" s="47">
        <v>208931</v>
      </c>
      <c r="M8" s="47">
        <v>259621</v>
      </c>
      <c r="N8" s="47">
        <v>234067</v>
      </c>
      <c r="O8" s="47">
        <v>245867</v>
      </c>
      <c r="P8" s="47">
        <v>285234</v>
      </c>
      <c r="Q8" s="47">
        <v>157473</v>
      </c>
      <c r="R8" s="47">
        <v>270946</v>
      </c>
      <c r="S8" s="47">
        <v>240757</v>
      </c>
      <c r="T8" s="47">
        <v>231809</v>
      </c>
      <c r="U8" s="47">
        <v>141814</v>
      </c>
      <c r="V8" s="47">
        <v>252234</v>
      </c>
      <c r="W8" s="47">
        <v>243926</v>
      </c>
      <c r="X8" s="47">
        <v>261441</v>
      </c>
      <c r="Y8" s="47">
        <v>388888</v>
      </c>
      <c r="Z8" s="47">
        <v>293980</v>
      </c>
      <c r="AA8" s="47">
        <v>415440</v>
      </c>
      <c r="AB8" s="47">
        <v>490545</v>
      </c>
      <c r="AC8" s="47">
        <v>433996</v>
      </c>
      <c r="AD8" s="47">
        <v>542326</v>
      </c>
      <c r="AE8" s="47">
        <v>492967</v>
      </c>
      <c r="AF8" s="335">
        <v>288167</v>
      </c>
    </row>
    <row r="9" spans="1:64" x14ac:dyDescent="0.7">
      <c r="A9" s="47" t="s">
        <v>103</v>
      </c>
      <c r="B9" s="160">
        <v>75797</v>
      </c>
      <c r="C9" s="160">
        <v>121317</v>
      </c>
      <c r="D9" s="160">
        <v>110073</v>
      </c>
      <c r="E9" s="160">
        <v>126147</v>
      </c>
      <c r="F9" s="160">
        <v>136782</v>
      </c>
      <c r="G9" s="160">
        <v>169553</v>
      </c>
      <c r="H9" s="160">
        <v>181137</v>
      </c>
      <c r="I9" s="47">
        <v>181137</v>
      </c>
      <c r="J9" s="47">
        <v>156041</v>
      </c>
      <c r="K9" s="47">
        <v>250206</v>
      </c>
      <c r="L9" s="47">
        <v>258700</v>
      </c>
      <c r="M9" s="47">
        <v>222773</v>
      </c>
      <c r="N9" s="47">
        <v>271641</v>
      </c>
      <c r="O9" s="47">
        <v>262187</v>
      </c>
      <c r="P9" s="47">
        <v>177471</v>
      </c>
      <c r="Q9" s="47">
        <v>175691</v>
      </c>
      <c r="R9" s="47">
        <v>271522</v>
      </c>
      <c r="S9" s="47">
        <v>241298</v>
      </c>
      <c r="T9" s="47">
        <v>244581</v>
      </c>
      <c r="U9" s="47">
        <v>151218</v>
      </c>
      <c r="V9" s="47">
        <v>269742</v>
      </c>
      <c r="W9" s="47">
        <v>288211</v>
      </c>
      <c r="X9" s="47">
        <v>270648</v>
      </c>
      <c r="Y9" s="47">
        <v>423062</v>
      </c>
      <c r="Z9" s="47">
        <v>262987</v>
      </c>
      <c r="AA9" s="47">
        <v>463180</v>
      </c>
      <c r="AB9" s="47">
        <v>518335</v>
      </c>
      <c r="AC9" s="47">
        <v>472562</v>
      </c>
      <c r="AD9" s="47">
        <v>539199</v>
      </c>
      <c r="AE9" s="47">
        <v>489938</v>
      </c>
      <c r="AF9" s="335">
        <v>0</v>
      </c>
    </row>
    <row r="10" spans="1:64" x14ac:dyDescent="0.7">
      <c r="A10" s="47" t="s">
        <v>104</v>
      </c>
      <c r="B10" s="160">
        <v>67503</v>
      </c>
      <c r="C10" s="160">
        <v>93494</v>
      </c>
      <c r="D10" s="160">
        <v>113525</v>
      </c>
      <c r="E10" s="160">
        <v>114496</v>
      </c>
      <c r="F10" s="160">
        <v>132400</v>
      </c>
      <c r="G10" s="160">
        <v>156956</v>
      </c>
      <c r="H10" s="160">
        <v>167635</v>
      </c>
      <c r="I10" s="47">
        <v>167635</v>
      </c>
      <c r="J10" s="47">
        <v>170139</v>
      </c>
      <c r="K10" s="47">
        <v>197872</v>
      </c>
      <c r="L10" s="47">
        <v>223855</v>
      </c>
      <c r="M10" s="47">
        <v>243892</v>
      </c>
      <c r="N10" s="47">
        <v>246845</v>
      </c>
      <c r="O10" s="47">
        <v>202382</v>
      </c>
      <c r="P10" s="47">
        <v>172686</v>
      </c>
      <c r="Q10" s="47">
        <v>187369</v>
      </c>
      <c r="R10" s="47">
        <v>258221</v>
      </c>
      <c r="S10" s="47">
        <v>220404</v>
      </c>
      <c r="T10" s="47">
        <v>218720</v>
      </c>
      <c r="U10" s="47">
        <v>176642</v>
      </c>
      <c r="V10" s="47">
        <v>223294</v>
      </c>
      <c r="W10" s="47">
        <v>295615</v>
      </c>
      <c r="X10" s="47">
        <v>311307</v>
      </c>
      <c r="Y10" s="47">
        <v>437159</v>
      </c>
      <c r="Z10" s="47">
        <v>261357</v>
      </c>
      <c r="AA10" s="47">
        <v>480133</v>
      </c>
      <c r="AB10" s="47">
        <v>586899</v>
      </c>
      <c r="AC10" s="47">
        <v>530734</v>
      </c>
      <c r="AD10" s="47">
        <v>597718</v>
      </c>
      <c r="AE10" s="47">
        <v>549587</v>
      </c>
      <c r="AF10" s="335">
        <v>0</v>
      </c>
    </row>
    <row r="11" spans="1:64" x14ac:dyDescent="0.7">
      <c r="A11" s="47" t="s">
        <v>105</v>
      </c>
      <c r="B11" s="160">
        <v>62605</v>
      </c>
      <c r="C11" s="160">
        <v>83384</v>
      </c>
      <c r="D11" s="160">
        <v>103936</v>
      </c>
      <c r="E11" s="160">
        <v>93579</v>
      </c>
      <c r="F11" s="160">
        <v>110524</v>
      </c>
      <c r="G11" s="160">
        <v>124627</v>
      </c>
      <c r="H11" s="160">
        <v>124514</v>
      </c>
      <c r="I11" s="47">
        <v>124514</v>
      </c>
      <c r="J11" s="47">
        <v>126401</v>
      </c>
      <c r="K11" s="47">
        <v>179905</v>
      </c>
      <c r="L11" s="47">
        <v>210121</v>
      </c>
      <c r="M11" s="47">
        <v>217374</v>
      </c>
      <c r="N11" s="47">
        <v>215933</v>
      </c>
      <c r="O11" s="47">
        <v>75337</v>
      </c>
      <c r="P11" s="47">
        <v>199151</v>
      </c>
      <c r="Q11" s="47">
        <v>169961</v>
      </c>
      <c r="R11" s="47">
        <v>218167</v>
      </c>
      <c r="S11" s="47">
        <v>182620</v>
      </c>
      <c r="T11" s="47">
        <v>177876</v>
      </c>
      <c r="U11" s="47">
        <v>133481</v>
      </c>
      <c r="V11" s="47">
        <v>120288</v>
      </c>
      <c r="W11" s="47">
        <v>241121</v>
      </c>
      <c r="X11" s="47">
        <v>266227</v>
      </c>
      <c r="Y11" s="47">
        <v>375404</v>
      </c>
      <c r="Z11" s="47">
        <v>195787</v>
      </c>
      <c r="AA11" s="47">
        <v>474820</v>
      </c>
      <c r="AB11" s="47">
        <v>540419</v>
      </c>
      <c r="AC11" s="47">
        <v>450529</v>
      </c>
      <c r="AD11" s="47">
        <v>511556</v>
      </c>
      <c r="AE11" s="47">
        <v>455289</v>
      </c>
      <c r="AF11" s="335">
        <v>0</v>
      </c>
    </row>
    <row r="12" spans="1:64" x14ac:dyDescent="0.7">
      <c r="A12" s="47" t="s">
        <v>106</v>
      </c>
      <c r="B12" s="160">
        <v>53700</v>
      </c>
      <c r="C12" s="160">
        <v>53361</v>
      </c>
      <c r="D12" s="160">
        <v>86930</v>
      </c>
      <c r="E12" s="160">
        <v>80605</v>
      </c>
      <c r="F12" s="160">
        <v>95008</v>
      </c>
      <c r="G12" s="160">
        <v>111971</v>
      </c>
      <c r="H12" s="160">
        <v>120023</v>
      </c>
      <c r="I12" s="47">
        <v>120023</v>
      </c>
      <c r="J12" s="47">
        <v>119791</v>
      </c>
      <c r="K12" s="47">
        <v>170721</v>
      </c>
      <c r="L12" s="47">
        <v>179456</v>
      </c>
      <c r="M12" s="47">
        <v>198768</v>
      </c>
      <c r="N12" s="47">
        <v>200875</v>
      </c>
      <c r="O12" s="47">
        <v>50985</v>
      </c>
      <c r="P12" s="47">
        <v>188602</v>
      </c>
      <c r="Q12" s="47">
        <v>170350</v>
      </c>
      <c r="R12" s="47">
        <v>204690</v>
      </c>
      <c r="S12" s="47">
        <v>174807</v>
      </c>
      <c r="T12" s="47">
        <v>174223</v>
      </c>
      <c r="U12" s="47">
        <v>100168</v>
      </c>
      <c r="V12" s="47">
        <v>69107</v>
      </c>
      <c r="W12" s="47">
        <v>216257</v>
      </c>
      <c r="X12" s="47">
        <v>254437</v>
      </c>
      <c r="Y12" s="47">
        <v>333463</v>
      </c>
      <c r="Z12" s="47">
        <v>172150</v>
      </c>
      <c r="AA12" s="47">
        <v>463701</v>
      </c>
      <c r="AB12" s="47">
        <v>511975</v>
      </c>
      <c r="AC12" s="47">
        <v>480424</v>
      </c>
      <c r="AD12" s="47">
        <v>482622</v>
      </c>
      <c r="AE12" s="47">
        <v>382116</v>
      </c>
      <c r="AF12" s="335">
        <v>0</v>
      </c>
    </row>
    <row r="13" spans="1:64" x14ac:dyDescent="0.7">
      <c r="A13" s="47" t="s">
        <v>107</v>
      </c>
      <c r="B13" s="160">
        <v>61405</v>
      </c>
      <c r="C13" s="160">
        <v>52511</v>
      </c>
      <c r="D13" s="160">
        <v>79778</v>
      </c>
      <c r="E13" s="160">
        <v>79254</v>
      </c>
      <c r="F13" s="160">
        <v>89181</v>
      </c>
      <c r="G13" s="160">
        <v>110404</v>
      </c>
      <c r="H13" s="160">
        <v>101409</v>
      </c>
      <c r="I13" s="47">
        <v>101409</v>
      </c>
      <c r="J13" s="47">
        <v>131412</v>
      </c>
      <c r="K13" s="47">
        <v>174091</v>
      </c>
      <c r="L13" s="47">
        <v>167856</v>
      </c>
      <c r="M13" s="47">
        <v>204613</v>
      </c>
      <c r="N13" s="47">
        <v>187442</v>
      </c>
      <c r="O13" s="47">
        <v>104417</v>
      </c>
      <c r="P13" s="47">
        <v>209739</v>
      </c>
      <c r="Q13" s="47">
        <v>202602</v>
      </c>
      <c r="R13" s="47">
        <v>227428</v>
      </c>
      <c r="S13" s="47">
        <v>168682</v>
      </c>
      <c r="T13" s="47">
        <v>165142</v>
      </c>
      <c r="U13" s="47">
        <v>93029</v>
      </c>
      <c r="V13" s="47">
        <v>76040</v>
      </c>
      <c r="W13" s="47">
        <v>219985</v>
      </c>
      <c r="X13" s="47">
        <v>243168</v>
      </c>
      <c r="Y13" s="47">
        <v>335643</v>
      </c>
      <c r="Z13" s="47">
        <v>114819</v>
      </c>
      <c r="AA13" s="47">
        <v>436775</v>
      </c>
      <c r="AB13" s="47">
        <v>461595</v>
      </c>
      <c r="AC13" s="47">
        <v>468503</v>
      </c>
      <c r="AD13" s="47">
        <v>473150</v>
      </c>
      <c r="AE13" s="47">
        <v>416204</v>
      </c>
      <c r="AF13" s="335">
        <v>0</v>
      </c>
    </row>
    <row r="14" spans="1:64" x14ac:dyDescent="0.7">
      <c r="A14" s="47" t="s">
        <v>108</v>
      </c>
      <c r="B14" s="160">
        <v>80355</v>
      </c>
      <c r="C14" s="160">
        <v>70855</v>
      </c>
      <c r="D14" s="160">
        <v>106605</v>
      </c>
      <c r="E14" s="160">
        <v>104285</v>
      </c>
      <c r="F14" s="160">
        <v>118825</v>
      </c>
      <c r="G14" s="160">
        <v>140214</v>
      </c>
      <c r="H14" s="160">
        <v>118541</v>
      </c>
      <c r="I14" s="47">
        <v>118541</v>
      </c>
      <c r="J14" s="47">
        <v>166072</v>
      </c>
      <c r="K14" s="47">
        <v>210123</v>
      </c>
      <c r="L14" s="47">
        <v>201920</v>
      </c>
      <c r="M14" s="47">
        <v>220596</v>
      </c>
      <c r="N14" s="47">
        <v>209433</v>
      </c>
      <c r="O14" s="47">
        <v>170851</v>
      </c>
      <c r="P14" s="47">
        <v>236194</v>
      </c>
      <c r="Q14" s="47">
        <v>233579</v>
      </c>
      <c r="R14" s="47">
        <v>239722</v>
      </c>
      <c r="S14" s="47">
        <v>193683</v>
      </c>
      <c r="T14" s="47">
        <v>192978</v>
      </c>
      <c r="U14" s="47">
        <v>115074</v>
      </c>
      <c r="V14" s="47">
        <v>134850</v>
      </c>
      <c r="W14" s="47">
        <v>264306</v>
      </c>
      <c r="X14" s="47">
        <v>284360</v>
      </c>
      <c r="Y14" s="47">
        <v>334762</v>
      </c>
      <c r="Z14" s="47">
        <v>182126</v>
      </c>
      <c r="AA14" s="47">
        <v>485039</v>
      </c>
      <c r="AB14" s="47">
        <v>517494</v>
      </c>
      <c r="AC14" s="47">
        <v>528986</v>
      </c>
      <c r="AD14" s="47">
        <v>466696</v>
      </c>
      <c r="AE14" s="47">
        <v>453613</v>
      </c>
      <c r="AF14" s="335">
        <v>0</v>
      </c>
    </row>
    <row r="15" spans="1:64" x14ac:dyDescent="0.7">
      <c r="A15" s="47" t="s">
        <v>109</v>
      </c>
      <c r="B15" s="160">
        <v>95564</v>
      </c>
      <c r="C15" s="160">
        <v>72728</v>
      </c>
      <c r="D15" s="160">
        <v>116692</v>
      </c>
      <c r="E15" s="160">
        <v>119686</v>
      </c>
      <c r="F15" s="160">
        <v>132708</v>
      </c>
      <c r="G15" s="160">
        <v>152067</v>
      </c>
      <c r="H15" s="160">
        <v>137914</v>
      </c>
      <c r="I15" s="47">
        <v>137914</v>
      </c>
      <c r="J15" s="47">
        <v>177893</v>
      </c>
      <c r="K15" s="47">
        <v>204135</v>
      </c>
      <c r="L15" s="47">
        <v>196885</v>
      </c>
      <c r="M15" s="47">
        <v>216453</v>
      </c>
      <c r="N15" s="47">
        <v>216871</v>
      </c>
      <c r="O15" s="47">
        <v>200976</v>
      </c>
      <c r="P15" s="47">
        <v>246924</v>
      </c>
      <c r="Q15" s="47">
        <v>243112</v>
      </c>
      <c r="R15" s="47">
        <v>237190</v>
      </c>
      <c r="S15" s="47">
        <v>214696</v>
      </c>
      <c r="T15" s="47">
        <v>184156</v>
      </c>
      <c r="U15" s="47">
        <v>130149</v>
      </c>
      <c r="V15" s="47">
        <v>148234</v>
      </c>
      <c r="W15" s="47">
        <v>261531</v>
      </c>
      <c r="X15" s="47">
        <v>304929</v>
      </c>
      <c r="Y15" s="47">
        <v>354698</v>
      </c>
      <c r="Z15" s="47">
        <v>270191</v>
      </c>
      <c r="AA15" s="47">
        <v>456995</v>
      </c>
      <c r="AB15" s="47">
        <v>495556</v>
      </c>
      <c r="AC15" s="47">
        <v>538997</v>
      </c>
      <c r="AD15" s="47">
        <v>419792</v>
      </c>
      <c r="AE15" s="47">
        <v>444347</v>
      </c>
      <c r="AF15" s="335">
        <v>0</v>
      </c>
    </row>
    <row r="16" spans="1:64" x14ac:dyDescent="0.7">
      <c r="A16" s="47" t="s">
        <v>125</v>
      </c>
      <c r="B16" s="160">
        <v>76222</v>
      </c>
      <c r="C16" s="160">
        <v>78245</v>
      </c>
      <c r="D16" s="160">
        <v>87055</v>
      </c>
      <c r="E16" s="160">
        <v>94109</v>
      </c>
      <c r="F16" s="160">
        <v>104917</v>
      </c>
      <c r="G16" s="160">
        <v>108117</v>
      </c>
      <c r="H16" s="160">
        <v>99268</v>
      </c>
      <c r="I16" s="47">
        <v>99268</v>
      </c>
      <c r="J16" s="47">
        <v>142125</v>
      </c>
      <c r="K16" s="47">
        <v>160259</v>
      </c>
      <c r="L16" s="47">
        <v>179206</v>
      </c>
      <c r="M16" s="47">
        <v>185514</v>
      </c>
      <c r="N16" s="47">
        <v>193378</v>
      </c>
      <c r="O16" s="47">
        <v>170763</v>
      </c>
      <c r="P16" s="47">
        <v>220447</v>
      </c>
      <c r="Q16" s="47">
        <v>207966</v>
      </c>
      <c r="R16" s="47">
        <v>183666</v>
      </c>
      <c r="S16" s="47">
        <v>192732</v>
      </c>
      <c r="T16" s="47">
        <v>118241</v>
      </c>
      <c r="U16" s="47">
        <v>126243</v>
      </c>
      <c r="V16" s="47">
        <v>141510</v>
      </c>
      <c r="W16" s="47">
        <v>230280</v>
      </c>
      <c r="X16" s="47">
        <v>268916</v>
      </c>
      <c r="Y16" s="47">
        <v>339418</v>
      </c>
      <c r="Z16" s="47">
        <v>273980</v>
      </c>
      <c r="AA16" s="47">
        <v>300031</v>
      </c>
      <c r="AB16" s="47">
        <v>357256</v>
      </c>
      <c r="AC16" s="47">
        <v>440591</v>
      </c>
      <c r="AD16" s="47">
        <v>330461</v>
      </c>
      <c r="AE16" s="47">
        <v>391619</v>
      </c>
      <c r="AF16" s="335">
        <v>0</v>
      </c>
    </row>
    <row r="17" spans="1:64" x14ac:dyDescent="0.7">
      <c r="A17" s="47" t="s">
        <v>110</v>
      </c>
      <c r="B17" s="160">
        <v>88281</v>
      </c>
      <c r="C17" s="160">
        <v>98882</v>
      </c>
      <c r="D17" s="160">
        <v>103105</v>
      </c>
      <c r="E17" s="160">
        <v>115478</v>
      </c>
      <c r="F17" s="160">
        <v>127510</v>
      </c>
      <c r="G17" s="160">
        <v>140030</v>
      </c>
      <c r="H17" s="160">
        <v>110616</v>
      </c>
      <c r="I17" s="47">
        <v>110616</v>
      </c>
      <c r="J17" s="47">
        <v>159043</v>
      </c>
      <c r="K17" s="47">
        <v>185689</v>
      </c>
      <c r="L17" s="47">
        <v>188498</v>
      </c>
      <c r="M17" s="47">
        <v>165665</v>
      </c>
      <c r="N17" s="47">
        <v>212687</v>
      </c>
      <c r="O17" s="47">
        <v>186145</v>
      </c>
      <c r="P17" s="47">
        <v>223365</v>
      </c>
      <c r="Q17" s="47">
        <v>222636</v>
      </c>
      <c r="R17" s="47">
        <v>176194</v>
      </c>
      <c r="S17" s="47">
        <v>195721</v>
      </c>
      <c r="T17" s="47">
        <v>143746</v>
      </c>
      <c r="U17" s="47">
        <v>151448</v>
      </c>
      <c r="V17" s="47">
        <v>164480</v>
      </c>
      <c r="W17" s="47">
        <v>218501</v>
      </c>
      <c r="X17" s="47">
        <v>295982</v>
      </c>
      <c r="Y17" s="47">
        <v>284939</v>
      </c>
      <c r="Z17" s="47">
        <v>350926</v>
      </c>
      <c r="AA17" s="47">
        <v>340803</v>
      </c>
      <c r="AB17" s="47">
        <v>252903</v>
      </c>
      <c r="AC17" s="47">
        <v>451100</v>
      </c>
      <c r="AD17" s="47">
        <v>364373</v>
      </c>
      <c r="AE17" s="47">
        <v>408759</v>
      </c>
      <c r="AF17" s="335">
        <v>0</v>
      </c>
    </row>
    <row r="18" spans="1:64" x14ac:dyDescent="0.7">
      <c r="A18" s="47" t="s">
        <v>111</v>
      </c>
      <c r="B18" s="160">
        <v>105387</v>
      </c>
      <c r="C18" s="160">
        <v>108845</v>
      </c>
      <c r="D18" s="160">
        <v>116162</v>
      </c>
      <c r="E18" s="160">
        <v>130761</v>
      </c>
      <c r="F18" s="160">
        <v>147367</v>
      </c>
      <c r="G18" s="160">
        <v>166761</v>
      </c>
      <c r="H18" s="160">
        <v>159031</v>
      </c>
      <c r="I18" s="47">
        <v>159031</v>
      </c>
      <c r="J18" s="47">
        <v>198233</v>
      </c>
      <c r="K18" s="47">
        <v>246552</v>
      </c>
      <c r="L18" s="47">
        <v>242262</v>
      </c>
      <c r="M18" s="47">
        <v>219708</v>
      </c>
      <c r="N18" s="47">
        <v>256158</v>
      </c>
      <c r="O18" s="47">
        <v>247315</v>
      </c>
      <c r="P18" s="47">
        <v>278863</v>
      </c>
      <c r="Q18" s="47">
        <v>254406</v>
      </c>
      <c r="R18" s="47">
        <v>232178</v>
      </c>
      <c r="S18" s="47">
        <v>244070</v>
      </c>
      <c r="T18" s="47">
        <v>136486</v>
      </c>
      <c r="U18" s="47">
        <v>196511</v>
      </c>
      <c r="V18" s="47">
        <v>212956</v>
      </c>
      <c r="W18" s="47">
        <v>132977</v>
      </c>
      <c r="X18" s="47">
        <v>404163</v>
      </c>
      <c r="Y18" s="47">
        <v>372215</v>
      </c>
      <c r="Z18" s="47">
        <v>436598</v>
      </c>
      <c r="AA18" s="47">
        <v>450218</v>
      </c>
      <c r="AB18" s="47">
        <v>307646</v>
      </c>
      <c r="AC18" s="47">
        <v>534432</v>
      </c>
      <c r="AD18" s="47">
        <v>409316</v>
      </c>
      <c r="AE18" s="47">
        <v>450945</v>
      </c>
      <c r="AF18" s="335">
        <v>0</v>
      </c>
    </row>
    <row r="19" spans="1:64" x14ac:dyDescent="0.7">
      <c r="A19" s="47" t="s">
        <v>112</v>
      </c>
      <c r="B19" s="160">
        <v>103878</v>
      </c>
      <c r="C19" s="160">
        <v>107048</v>
      </c>
      <c r="D19" s="160">
        <v>110564</v>
      </c>
      <c r="E19" s="160">
        <v>133276</v>
      </c>
      <c r="F19" s="160">
        <v>155203</v>
      </c>
      <c r="G19" s="160">
        <v>159034</v>
      </c>
      <c r="H19" s="160">
        <v>162003</v>
      </c>
      <c r="I19" s="47">
        <v>162003</v>
      </c>
      <c r="J19" s="47">
        <v>189575</v>
      </c>
      <c r="K19" s="47">
        <v>191015</v>
      </c>
      <c r="L19" s="47">
        <v>228426</v>
      </c>
      <c r="M19" s="47">
        <v>239466</v>
      </c>
      <c r="N19" s="47">
        <v>247615</v>
      </c>
      <c r="O19" s="47">
        <v>260589</v>
      </c>
      <c r="P19" s="47">
        <v>249779</v>
      </c>
      <c r="Q19" s="47">
        <v>232403</v>
      </c>
      <c r="R19" s="47">
        <v>231605</v>
      </c>
      <c r="S19" s="47">
        <v>226339</v>
      </c>
      <c r="T19" s="47">
        <v>82708</v>
      </c>
      <c r="U19" s="47">
        <v>212182</v>
      </c>
      <c r="V19" s="47">
        <v>216159</v>
      </c>
      <c r="W19" s="47">
        <v>190622</v>
      </c>
      <c r="X19" s="47">
        <v>368305</v>
      </c>
      <c r="Y19" s="47">
        <v>303045</v>
      </c>
      <c r="Z19" s="47">
        <v>426666</v>
      </c>
      <c r="AA19" s="47">
        <v>451557</v>
      </c>
      <c r="AB19" s="47">
        <v>337221</v>
      </c>
      <c r="AC19" s="47">
        <v>489361</v>
      </c>
      <c r="AD19" s="47">
        <v>441423</v>
      </c>
      <c r="AE19" s="47">
        <v>439912</v>
      </c>
      <c r="AF19" s="335">
        <v>0</v>
      </c>
    </row>
    <row r="20" spans="1:64" ht="26.4" x14ac:dyDescent="0.7">
      <c r="A20" s="47" t="s">
        <v>113</v>
      </c>
      <c r="B20" s="160">
        <v>961505</v>
      </c>
      <c r="C20" s="160">
        <v>1035221</v>
      </c>
      <c r="D20" s="160">
        <v>1247348</v>
      </c>
      <c r="E20" s="160">
        <v>1302759</v>
      </c>
      <c r="F20" s="160">
        <v>1485629</v>
      </c>
      <c r="G20" s="160">
        <v>1690507</v>
      </c>
      <c r="H20" s="160">
        <v>1630064</v>
      </c>
      <c r="I20" s="47">
        <v>1630064</v>
      </c>
      <c r="J20" s="47">
        <v>1901653</v>
      </c>
      <c r="K20" s="47">
        <v>2367075</v>
      </c>
      <c r="L20" s="47">
        <v>2486116</v>
      </c>
      <c r="M20" s="47">
        <v>2594443</v>
      </c>
      <c r="N20" s="47">
        <v>2692945</v>
      </c>
      <c r="O20" s="47">
        <v>2177814</v>
      </c>
      <c r="P20" s="47">
        <v>2688455</v>
      </c>
      <c r="Q20" s="47">
        <v>2457548</v>
      </c>
      <c r="R20" s="47">
        <v>2751529</v>
      </c>
      <c r="S20" s="47">
        <v>2495809</v>
      </c>
      <c r="T20" s="47">
        <v>2070666</v>
      </c>
      <c r="U20" s="47">
        <v>1727959</v>
      </c>
      <c r="V20" s="47">
        <v>2028894</v>
      </c>
      <c r="W20" s="47">
        <v>2803332</v>
      </c>
      <c r="X20" s="47">
        <v>3533883</v>
      </c>
      <c r="Y20" s="47">
        <v>4282696</v>
      </c>
      <c r="Z20" s="47">
        <v>3241567</v>
      </c>
      <c r="AA20" s="47">
        <v>5218692</v>
      </c>
      <c r="AB20" s="47">
        <v>5377844</v>
      </c>
      <c r="AC20" s="47">
        <v>5820215</v>
      </c>
      <c r="AD20" s="47">
        <v>5578632</v>
      </c>
      <c r="AE20" s="47">
        <v>5375296</v>
      </c>
      <c r="AF20" s="109">
        <v>288167</v>
      </c>
    </row>
    <row r="21" spans="1:64" x14ac:dyDescent="0.7">
      <c r="A21" s="48"/>
      <c r="I21" s="48"/>
      <c r="J21" s="48"/>
      <c r="K21" s="48"/>
      <c r="L21" s="48"/>
      <c r="M21" s="48"/>
      <c r="N21" s="48"/>
      <c r="O21" s="48"/>
      <c r="P21" s="81"/>
      <c r="Q21" s="81"/>
      <c r="R21" s="81"/>
      <c r="S21" s="81"/>
      <c r="T21" s="81"/>
      <c r="U21" s="81"/>
      <c r="V21" s="81"/>
      <c r="AB21" s="186"/>
      <c r="AC21" s="252"/>
      <c r="AD21" s="252"/>
    </row>
    <row r="22" spans="1:64" x14ac:dyDescent="0.7">
      <c r="A22" s="48"/>
      <c r="B22" s="262"/>
      <c r="C22" s="262"/>
      <c r="D22" s="262"/>
      <c r="E22" s="262"/>
      <c r="F22" s="262"/>
      <c r="G22" s="262"/>
      <c r="H22" s="262"/>
      <c r="I22" s="48"/>
      <c r="J22" s="48"/>
      <c r="K22" s="48"/>
      <c r="L22" s="48"/>
      <c r="M22" s="48"/>
      <c r="N22" s="48"/>
      <c r="O22" s="48"/>
      <c r="P22" s="95"/>
      <c r="Q22" s="95"/>
      <c r="R22" s="95"/>
      <c r="S22" s="95"/>
      <c r="T22" s="95"/>
      <c r="U22" s="95"/>
      <c r="V22" s="95"/>
      <c r="AB22" s="186"/>
    </row>
    <row r="23" spans="1:64" x14ac:dyDescent="0.7">
      <c r="A23" s="48"/>
      <c r="B23" s="262"/>
      <c r="C23" s="262"/>
      <c r="D23" s="262"/>
      <c r="E23" s="262"/>
      <c r="F23" s="262"/>
      <c r="G23" s="262"/>
      <c r="H23" s="262"/>
      <c r="I23" s="48"/>
      <c r="J23" s="48"/>
      <c r="K23" s="48"/>
      <c r="L23" s="48"/>
      <c r="M23" s="48"/>
      <c r="N23" s="48"/>
      <c r="O23" s="48"/>
      <c r="P23" s="48"/>
      <c r="Q23" s="48"/>
      <c r="R23" s="49"/>
      <c r="AB23" s="41"/>
    </row>
    <row r="24" spans="1:64" ht="31.8" x14ac:dyDescent="0.8">
      <c r="B24" s="262"/>
      <c r="C24" s="262"/>
      <c r="D24" s="262"/>
      <c r="E24" s="262"/>
      <c r="F24" s="262"/>
      <c r="G24" s="262"/>
      <c r="H24" s="262"/>
      <c r="W24" s="87" t="s">
        <v>348</v>
      </c>
      <c r="X24" s="39"/>
      <c r="Y24" s="39"/>
      <c r="AA24" s="50"/>
      <c r="AB24" s="41"/>
      <c r="AC24" s="41"/>
      <c r="AD24" s="41"/>
      <c r="AE24" s="41"/>
    </row>
    <row r="25" spans="1:64" ht="31.8" x14ac:dyDescent="0.8">
      <c r="B25" s="262"/>
      <c r="C25" s="262"/>
      <c r="D25" s="262"/>
      <c r="E25" s="262"/>
      <c r="F25" s="262"/>
      <c r="G25" s="262"/>
      <c r="H25" s="262"/>
      <c r="W25" s="88" t="s">
        <v>352</v>
      </c>
      <c r="X25" s="39"/>
      <c r="Y25" s="39"/>
      <c r="AA25" s="39"/>
      <c r="AB25" s="148">
        <v>10.02</v>
      </c>
      <c r="AC25" s="148">
        <v>4392.8100000000004</v>
      </c>
      <c r="AD25" s="164"/>
      <c r="AE25" s="41"/>
      <c r="AH25" s="93"/>
      <c r="AI25" s="93"/>
      <c r="AJ25" s="39"/>
    </row>
    <row r="26" spans="1:64" s="39" customFormat="1" x14ac:dyDescent="0.7">
      <c r="B26" s="262"/>
      <c r="C26" s="262"/>
      <c r="D26" s="262"/>
      <c r="E26" s="262"/>
      <c r="F26" s="262"/>
      <c r="G26" s="262"/>
      <c r="H26" s="262"/>
      <c r="Y26" s="213">
        <v>2019</v>
      </c>
      <c r="Z26" s="213">
        <v>2020</v>
      </c>
      <c r="AA26" s="261" t="s">
        <v>165</v>
      </c>
      <c r="AC26" s="61"/>
      <c r="AD26" s="187"/>
      <c r="AE26" s="61" t="s">
        <v>166</v>
      </c>
      <c r="AG26" s="93"/>
      <c r="AH26" s="93"/>
      <c r="AI26" s="93"/>
      <c r="AK26" s="41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64" ht="27.6" x14ac:dyDescent="0.8">
      <c r="B27" s="106"/>
      <c r="C27" s="106"/>
      <c r="D27" s="107"/>
      <c r="E27" s="31"/>
      <c r="F27" s="31"/>
      <c r="G27" s="31"/>
      <c r="W27" s="156" t="s">
        <v>167</v>
      </c>
      <c r="X27" s="94" t="s">
        <v>333</v>
      </c>
      <c r="Y27" s="156">
        <v>313389</v>
      </c>
      <c r="Z27" s="94">
        <v>288167</v>
      </c>
      <c r="AA27" s="249">
        <v>-25222</v>
      </c>
      <c r="AB27" s="41"/>
      <c r="AC27" s="156" t="s">
        <v>167</v>
      </c>
      <c r="AD27" s="156" t="s">
        <v>333</v>
      </c>
      <c r="AE27" s="248">
        <v>-8.0481446381334383</v>
      </c>
      <c r="AG27" s="245">
        <v>102051</v>
      </c>
      <c r="AH27" s="243"/>
      <c r="AI27" s="245" t="s">
        <v>201</v>
      </c>
      <c r="AJ27" s="244"/>
    </row>
    <row r="28" spans="1:64" ht="27.6" x14ac:dyDescent="0.8">
      <c r="B28" s="106"/>
      <c r="C28" s="106"/>
      <c r="D28" s="107"/>
      <c r="E28" s="31"/>
      <c r="F28" s="31"/>
      <c r="G28" s="31"/>
      <c r="W28" s="156" t="s">
        <v>168</v>
      </c>
      <c r="X28" s="94"/>
      <c r="Y28" s="156">
        <v>0</v>
      </c>
      <c r="Z28" s="94">
        <v>0</v>
      </c>
      <c r="AA28" s="249">
        <v>0</v>
      </c>
      <c r="AB28" s="41"/>
      <c r="AC28" s="156" t="s">
        <v>168</v>
      </c>
      <c r="AD28" s="156">
        <v>0</v>
      </c>
      <c r="AE28" s="248">
        <v>0</v>
      </c>
      <c r="AG28" s="245">
        <v>463180</v>
      </c>
      <c r="AH28" s="243"/>
      <c r="AI28" s="245" t="s">
        <v>333</v>
      </c>
      <c r="AJ28" s="244"/>
    </row>
    <row r="29" spans="1:64" ht="27.6" x14ac:dyDescent="0.8">
      <c r="B29" s="106"/>
      <c r="C29" s="106"/>
      <c r="D29" s="107"/>
      <c r="E29" s="31"/>
      <c r="F29" s="31"/>
      <c r="G29" s="31"/>
      <c r="W29" s="156" t="s">
        <v>169</v>
      </c>
      <c r="X29" s="94"/>
      <c r="Y29" s="156">
        <v>0</v>
      </c>
      <c r="Z29" s="94">
        <v>0</v>
      </c>
      <c r="AA29" s="249">
        <v>0</v>
      </c>
      <c r="AB29" s="41"/>
      <c r="AC29" s="156" t="s">
        <v>169</v>
      </c>
      <c r="AD29" s="156">
        <v>0</v>
      </c>
      <c r="AE29" s="248">
        <v>0</v>
      </c>
      <c r="AG29" s="245">
        <v>480133</v>
      </c>
      <c r="AH29" s="243"/>
      <c r="AI29" s="243"/>
      <c r="AJ29" s="244"/>
    </row>
    <row r="30" spans="1:64" ht="27.6" x14ac:dyDescent="0.8">
      <c r="B30" s="106"/>
      <c r="C30" s="106"/>
      <c r="D30" s="107"/>
      <c r="E30" s="31"/>
      <c r="F30" s="31"/>
      <c r="G30" s="31"/>
      <c r="W30" s="156" t="s">
        <v>170</v>
      </c>
      <c r="X30" s="94"/>
      <c r="Y30" s="156">
        <v>0</v>
      </c>
      <c r="Z30" s="94">
        <v>0</v>
      </c>
      <c r="AA30" s="249">
        <v>0</v>
      </c>
      <c r="AB30" s="41"/>
      <c r="AC30" s="156" t="s">
        <v>170</v>
      </c>
      <c r="AD30" s="156">
        <v>0</v>
      </c>
      <c r="AE30" s="248">
        <v>0</v>
      </c>
      <c r="AG30" s="245">
        <v>474820</v>
      </c>
      <c r="AH30" s="243"/>
      <c r="AI30" s="243"/>
      <c r="AJ30" s="244"/>
    </row>
    <row r="31" spans="1:64" ht="27.6" x14ac:dyDescent="0.8">
      <c r="B31" s="106"/>
      <c r="C31" s="106"/>
      <c r="D31" s="107"/>
      <c r="E31" s="31"/>
      <c r="F31" s="31"/>
      <c r="G31" s="31"/>
      <c r="W31" s="156" t="s">
        <v>171</v>
      </c>
      <c r="X31" s="94"/>
      <c r="Y31" s="156">
        <v>0</v>
      </c>
      <c r="Z31" s="94">
        <v>0</v>
      </c>
      <c r="AA31" s="249">
        <v>0</v>
      </c>
      <c r="AB31" s="41"/>
      <c r="AC31" s="156" t="s">
        <v>171</v>
      </c>
      <c r="AD31" s="156">
        <v>0</v>
      </c>
      <c r="AE31" s="248">
        <v>0</v>
      </c>
      <c r="AG31" s="245">
        <v>463701</v>
      </c>
      <c r="AH31" s="243"/>
      <c r="AI31" s="243"/>
      <c r="AJ31" s="244"/>
    </row>
    <row r="32" spans="1:64" ht="27.6" x14ac:dyDescent="0.8">
      <c r="B32" s="106"/>
      <c r="C32" s="106"/>
      <c r="D32" s="107"/>
      <c r="E32" s="31"/>
      <c r="F32" s="31"/>
      <c r="G32" s="31"/>
      <c r="W32" s="156" t="s">
        <v>142</v>
      </c>
      <c r="X32" s="94"/>
      <c r="Y32" s="156">
        <v>0</v>
      </c>
      <c r="Z32" s="94">
        <v>0</v>
      </c>
      <c r="AA32" s="249">
        <v>0</v>
      </c>
      <c r="AB32" s="41"/>
      <c r="AC32" s="156" t="s">
        <v>142</v>
      </c>
      <c r="AD32" s="156">
        <v>0</v>
      </c>
      <c r="AE32" s="248">
        <v>0</v>
      </c>
      <c r="AG32" s="245">
        <v>436775</v>
      </c>
      <c r="AH32" s="243"/>
      <c r="AI32" s="243"/>
      <c r="AJ32" s="244"/>
    </row>
    <row r="33" spans="2:64" ht="27.6" x14ac:dyDescent="0.8">
      <c r="B33" s="106"/>
      <c r="C33" s="106"/>
      <c r="D33" s="107"/>
      <c r="E33" s="31"/>
      <c r="F33" s="31"/>
      <c r="G33" s="31"/>
      <c r="W33" s="156" t="s">
        <v>143</v>
      </c>
      <c r="X33" s="94"/>
      <c r="Y33" s="156">
        <v>0</v>
      </c>
      <c r="Z33" s="94">
        <v>0</v>
      </c>
      <c r="AA33" s="249">
        <v>0</v>
      </c>
      <c r="AB33" s="41"/>
      <c r="AC33" s="156" t="s">
        <v>143</v>
      </c>
      <c r="AD33" s="156">
        <v>0</v>
      </c>
      <c r="AE33" s="248">
        <v>0</v>
      </c>
      <c r="AG33" s="245">
        <v>485039</v>
      </c>
      <c r="AH33" s="243"/>
      <c r="AI33" s="243"/>
      <c r="AJ33" s="244"/>
    </row>
    <row r="34" spans="2:64" ht="27.6" x14ac:dyDescent="0.8">
      <c r="B34" s="106"/>
      <c r="C34" s="106"/>
      <c r="D34" s="107"/>
      <c r="E34" s="31"/>
      <c r="F34" s="31"/>
      <c r="G34" s="31"/>
      <c r="W34" s="156" t="s">
        <v>187</v>
      </c>
      <c r="X34" s="94"/>
      <c r="Y34" s="156">
        <v>0</v>
      </c>
      <c r="Z34" s="94">
        <v>0</v>
      </c>
      <c r="AA34" s="249">
        <v>0</v>
      </c>
      <c r="AB34" s="41"/>
      <c r="AC34" s="156" t="s">
        <v>187</v>
      </c>
      <c r="AD34" s="156">
        <v>0</v>
      </c>
      <c r="AE34" s="248">
        <v>0</v>
      </c>
      <c r="AG34" s="245">
        <v>456995</v>
      </c>
      <c r="AH34" s="243"/>
      <c r="AI34" s="243"/>
      <c r="AJ34" s="244"/>
    </row>
    <row r="35" spans="2:64" ht="27.6" x14ac:dyDescent="0.8">
      <c r="B35" s="106"/>
      <c r="C35" s="106"/>
      <c r="D35" s="107"/>
      <c r="E35" s="31"/>
      <c r="F35" s="31"/>
      <c r="G35" s="31"/>
      <c r="W35" s="156" t="s">
        <v>188</v>
      </c>
      <c r="X35" s="94"/>
      <c r="Y35" s="156">
        <v>0</v>
      </c>
      <c r="Z35" s="94">
        <v>0</v>
      </c>
      <c r="AA35" s="249">
        <v>0</v>
      </c>
      <c r="AB35" s="41"/>
      <c r="AC35" s="156" t="s">
        <v>188</v>
      </c>
      <c r="AD35" s="156">
        <v>0</v>
      </c>
      <c r="AE35" s="248">
        <v>0</v>
      </c>
      <c r="AG35" s="245">
        <v>300031</v>
      </c>
      <c r="AH35" s="243"/>
      <c r="AI35" s="243"/>
      <c r="AJ35" s="244"/>
    </row>
    <row r="36" spans="2:64" ht="27.6" x14ac:dyDescent="0.8">
      <c r="B36" s="106"/>
      <c r="C36" s="106"/>
      <c r="D36" s="107"/>
      <c r="E36" s="31"/>
      <c r="F36" s="31"/>
      <c r="G36" s="31"/>
      <c r="W36" s="156" t="s">
        <v>324</v>
      </c>
      <c r="X36" s="94"/>
      <c r="Y36" s="156">
        <v>0</v>
      </c>
      <c r="Z36" s="94">
        <v>0</v>
      </c>
      <c r="AA36" s="249">
        <v>0</v>
      </c>
      <c r="AB36" s="41"/>
      <c r="AC36" s="156" t="s">
        <v>324</v>
      </c>
      <c r="AD36" s="156">
        <v>0</v>
      </c>
      <c r="AE36" s="248">
        <v>0</v>
      </c>
      <c r="AG36" s="245">
        <v>340803</v>
      </c>
      <c r="AH36" s="243"/>
      <c r="AI36" s="243"/>
      <c r="AJ36" s="244"/>
    </row>
    <row r="37" spans="2:64" ht="27.6" x14ac:dyDescent="0.8">
      <c r="B37" s="106"/>
      <c r="C37" s="106"/>
      <c r="D37" s="107"/>
      <c r="E37" s="31"/>
      <c r="F37" s="31"/>
      <c r="G37" s="31"/>
      <c r="W37" s="156" t="s">
        <v>189</v>
      </c>
      <c r="X37" s="94"/>
      <c r="Y37" s="156">
        <v>0</v>
      </c>
      <c r="Z37" s="94">
        <v>0</v>
      </c>
      <c r="AA37" s="249">
        <v>0</v>
      </c>
      <c r="AB37" s="41"/>
      <c r="AC37" s="156" t="s">
        <v>189</v>
      </c>
      <c r="AD37" s="156">
        <v>0</v>
      </c>
      <c r="AE37" s="248">
        <v>0</v>
      </c>
      <c r="AG37" s="245">
        <v>450218</v>
      </c>
      <c r="AH37" s="243"/>
      <c r="AI37" s="243"/>
      <c r="AJ37" s="244"/>
    </row>
    <row r="38" spans="2:64" ht="28.2" thickBot="1" x14ac:dyDescent="0.85">
      <c r="B38" s="262"/>
      <c r="C38" s="262"/>
      <c r="D38" s="262"/>
      <c r="E38" s="262"/>
      <c r="F38" s="262"/>
      <c r="G38" s="263"/>
      <c r="H38" s="262"/>
      <c r="W38" s="94" t="s">
        <v>190</v>
      </c>
      <c r="X38" s="94"/>
      <c r="Y38" s="156">
        <v>0</v>
      </c>
      <c r="Z38" s="94">
        <v>0</v>
      </c>
      <c r="AA38" s="249">
        <v>0</v>
      </c>
      <c r="AB38" s="41"/>
      <c r="AC38" s="94" t="s">
        <v>190</v>
      </c>
      <c r="AD38" s="94">
        <v>0</v>
      </c>
      <c r="AE38" s="248">
        <v>0</v>
      </c>
      <c r="AG38" s="245">
        <v>451557</v>
      </c>
      <c r="AH38" s="243"/>
      <c r="AI38" s="243"/>
      <c r="AJ38" s="244"/>
    </row>
    <row r="39" spans="2:64" s="39" customFormat="1" ht="28.2" thickBot="1" x14ac:dyDescent="0.85">
      <c r="B39" s="106"/>
      <c r="C39" s="106"/>
      <c r="D39" s="107"/>
      <c r="E39" s="31"/>
      <c r="F39" s="31"/>
      <c r="G39" s="31"/>
      <c r="H39" s="161"/>
      <c r="W39" s="163" t="s">
        <v>349</v>
      </c>
      <c r="X39" s="220" t="s">
        <v>333</v>
      </c>
      <c r="Y39" s="51">
        <v>313389</v>
      </c>
      <c r="Z39" s="220">
        <v>288167</v>
      </c>
      <c r="AA39" s="250">
        <v>-25222</v>
      </c>
      <c r="AB39" s="41"/>
      <c r="AC39" s="163" t="s">
        <v>349</v>
      </c>
      <c r="AD39" s="51" t="s">
        <v>333</v>
      </c>
      <c r="AE39" s="247">
        <v>-8.0481446381334383</v>
      </c>
      <c r="AG39" s="245"/>
      <c r="AH39" s="243"/>
      <c r="AI39" s="243"/>
      <c r="AJ39" s="244"/>
      <c r="AK39" s="41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</row>
    <row r="40" spans="2:64" x14ac:dyDescent="0.7">
      <c r="AH40" s="93"/>
      <c r="AI40" s="93"/>
      <c r="AJ40" s="39"/>
    </row>
  </sheetData>
  <mergeCells count="3">
    <mergeCell ref="A1:AF1"/>
    <mergeCell ref="A2:AF2"/>
    <mergeCell ref="A3:AF3"/>
  </mergeCells>
  <phoneticPr fontId="13" type="noConversion"/>
  <pageMargins left="0.74803149606299213" right="0.51181102362204722" top="0.59055118110236227" bottom="0.51181102362204722" header="0" footer="0.27559055118110237"/>
  <pageSetup paperSize="9" scale="63" orientation="portrait" r:id="rId1"/>
  <headerFooter alignWithMargins="0">
    <oddFooter>&amp;Rhttp://www.atta.or.th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U61"/>
  <sheetViews>
    <sheetView zoomScale="65" workbookViewId="0"/>
  </sheetViews>
  <sheetFormatPr defaultRowHeight="13.2" x14ac:dyDescent="0.25"/>
  <cols>
    <col min="1" max="1" width="11.33203125" customWidth="1"/>
    <col min="2" max="21" width="9.33203125" customWidth="1"/>
  </cols>
  <sheetData>
    <row r="1" spans="1:21" ht="23.4" x14ac:dyDescent="0.6">
      <c r="A1" s="17" t="s">
        <v>184</v>
      </c>
    </row>
    <row r="2" spans="1:21" ht="23.4" x14ac:dyDescent="0.6">
      <c r="A2" s="18" t="str">
        <f>+'International Tourist M.'!C2</f>
        <v>Percentage of Tourists</v>
      </c>
    </row>
    <row r="3" spans="1:21" s="4" customFormat="1" ht="28.8" x14ac:dyDescent="0.75">
      <c r="A3" s="18" t="str">
        <f>+'International Tourist M.'!C3</f>
        <v>As of January 2020   (1-20)</v>
      </c>
      <c r="B3" s="11"/>
      <c r="C3" s="12"/>
      <c r="D3" s="12"/>
      <c r="E3" s="11"/>
      <c r="F3" s="11"/>
      <c r="G3" s="11"/>
      <c r="H3" s="12"/>
      <c r="I3" s="12"/>
      <c r="J3" s="11"/>
      <c r="K3" s="11"/>
      <c r="L3" s="11"/>
      <c r="M3" s="12"/>
      <c r="N3" s="12"/>
      <c r="O3" s="11"/>
      <c r="P3" s="11"/>
      <c r="Q3" s="11"/>
      <c r="R3" s="12"/>
      <c r="S3" s="12"/>
      <c r="T3" s="11"/>
      <c r="U3" s="11"/>
    </row>
    <row r="4" spans="1:21" ht="21" customHeight="1" x14ac:dyDescent="0.55000000000000004">
      <c r="A4" s="336" t="s">
        <v>101</v>
      </c>
      <c r="B4" s="359" t="s">
        <v>25</v>
      </c>
      <c r="C4" s="359"/>
      <c r="D4" s="360"/>
      <c r="E4" s="76" t="s">
        <v>147</v>
      </c>
      <c r="F4" s="76" t="s">
        <v>147</v>
      </c>
      <c r="G4" s="359" t="s">
        <v>28</v>
      </c>
      <c r="H4" s="359"/>
      <c r="I4" s="360"/>
      <c r="J4" s="76" t="s">
        <v>147</v>
      </c>
      <c r="K4" s="76" t="s">
        <v>147</v>
      </c>
      <c r="L4" s="359" t="s">
        <v>39</v>
      </c>
      <c r="M4" s="359"/>
      <c r="N4" s="360"/>
      <c r="O4" s="76" t="s">
        <v>147</v>
      </c>
      <c r="P4" s="76" t="s">
        <v>147</v>
      </c>
      <c r="Q4" s="359" t="s">
        <v>43</v>
      </c>
      <c r="R4" s="359"/>
      <c r="S4" s="360"/>
      <c r="T4" s="76" t="s">
        <v>147</v>
      </c>
      <c r="U4" s="76" t="s">
        <v>147</v>
      </c>
    </row>
    <row r="5" spans="1:21" ht="20.399999999999999" x14ac:dyDescent="0.55000000000000004">
      <c r="A5" s="337"/>
      <c r="B5" s="34">
        <v>2018</v>
      </c>
      <c r="C5" s="34">
        <v>2019</v>
      </c>
      <c r="D5" s="34">
        <v>2020</v>
      </c>
      <c r="E5" s="10" t="s">
        <v>350</v>
      </c>
      <c r="F5" s="10" t="s">
        <v>351</v>
      </c>
      <c r="G5" s="34">
        <v>2018</v>
      </c>
      <c r="H5" s="34">
        <v>2019</v>
      </c>
      <c r="I5" s="34">
        <v>2020</v>
      </c>
      <c r="J5" s="10" t="s">
        <v>350</v>
      </c>
      <c r="K5" s="10" t="s">
        <v>351</v>
      </c>
      <c r="L5" s="34">
        <v>2018</v>
      </c>
      <c r="M5" s="34">
        <v>2019</v>
      </c>
      <c r="N5" s="34">
        <v>2020</v>
      </c>
      <c r="O5" s="10" t="s">
        <v>350</v>
      </c>
      <c r="P5" s="10" t="s">
        <v>351</v>
      </c>
      <c r="Q5" s="34">
        <v>2018</v>
      </c>
      <c r="R5" s="34">
        <v>2019</v>
      </c>
      <c r="S5" s="34">
        <v>2020</v>
      </c>
      <c r="T5" s="10" t="s">
        <v>350</v>
      </c>
      <c r="U5" s="10" t="s">
        <v>351</v>
      </c>
    </row>
    <row r="6" spans="1:21" ht="21" x14ac:dyDescent="0.6">
      <c r="A6" s="46" t="s">
        <v>102</v>
      </c>
      <c r="B6" s="13">
        <f>+'International Tourist M.'!F83</f>
        <v>2105</v>
      </c>
      <c r="C6" s="13">
        <f>+'International Tourist M.'!G83</f>
        <v>1810</v>
      </c>
      <c r="D6" s="13">
        <f>+'International Tourist M.'!H83</f>
        <v>1699</v>
      </c>
      <c r="E6" s="205">
        <f t="shared" ref="E6:E18" si="0">IFERROR(((D6-B6)/B6*100),0)</f>
        <v>-19.287410926365794</v>
      </c>
      <c r="F6" s="205">
        <f t="shared" ref="F6:F18" si="1">IFERROR(((D6-C6)/C6*100),0)</f>
        <v>-6.1325966850828726</v>
      </c>
      <c r="G6" s="13">
        <f>+'International Tourist M.'!AD159</f>
        <v>2572</v>
      </c>
      <c r="H6" s="13">
        <f>+'International Tourist M.'!AE159</f>
        <v>1144</v>
      </c>
      <c r="I6" s="13">
        <f>+'International Tourist M.'!AF159</f>
        <v>831</v>
      </c>
      <c r="J6" s="205">
        <f t="shared" ref="J6:J18" si="2">IFERROR(((I6-G6)/G6*100),0)</f>
        <v>-67.690513219284597</v>
      </c>
      <c r="K6" s="205">
        <f t="shared" ref="K6:K18" si="3">IFERROR(((I6-H6)/H6*100),0)</f>
        <v>-27.36013986013986</v>
      </c>
      <c r="L6" s="13">
        <f>+'International Tourist M.'!C64</f>
        <v>0</v>
      </c>
      <c r="M6" s="13">
        <f>+'International Tourist M.'!D64</f>
        <v>122</v>
      </c>
      <c r="N6" s="13">
        <f>+'International Tourist M.'!E64</f>
        <v>0</v>
      </c>
      <c r="O6" s="205">
        <f t="shared" ref="O6:O18" si="4">IFERROR(((N6-L6)/L6*100),0)</f>
        <v>0</v>
      </c>
      <c r="P6" s="205">
        <f t="shared" ref="P6:P18" si="5">IFERROR(((N6-M6)/M6*100),0)</f>
        <v>-100</v>
      </c>
      <c r="Q6" s="13">
        <f>+'International Tourist M.'!C45</f>
        <v>107</v>
      </c>
      <c r="R6" s="13">
        <f>+'International Tourist M.'!D45</f>
        <v>78</v>
      </c>
      <c r="S6" s="13">
        <f>+'International Tourist M.'!E45</f>
        <v>27</v>
      </c>
      <c r="T6" s="205">
        <f t="shared" ref="T6:T18" si="6">IFERROR(((S6-Q6)/Q6*100),0)</f>
        <v>-74.766355140186917</v>
      </c>
      <c r="U6" s="205">
        <f t="shared" ref="U6:U18" si="7">IFERROR(((S6-R6)/R6*100),0)</f>
        <v>-65.384615384615387</v>
      </c>
    </row>
    <row r="7" spans="1:21" ht="21" x14ac:dyDescent="0.6">
      <c r="A7" s="47" t="s">
        <v>103</v>
      </c>
      <c r="B7" s="13">
        <f>+'International Tourist M.'!F84</f>
        <v>1700</v>
      </c>
      <c r="C7" s="13">
        <f>+'International Tourist M.'!G84</f>
        <v>1545</v>
      </c>
      <c r="D7" s="13">
        <f>+'International Tourist M.'!H84</f>
        <v>0</v>
      </c>
      <c r="E7" s="205">
        <f t="shared" si="0"/>
        <v>-100</v>
      </c>
      <c r="F7" s="205">
        <f t="shared" si="1"/>
        <v>-100</v>
      </c>
      <c r="G7" s="13">
        <f>+'International Tourist M.'!AD160</f>
        <v>1350</v>
      </c>
      <c r="H7" s="13">
        <f>+'International Tourist M.'!AE160</f>
        <v>724</v>
      </c>
      <c r="I7" s="13">
        <f>+'International Tourist M.'!AF160</f>
        <v>0</v>
      </c>
      <c r="J7" s="205">
        <f t="shared" si="2"/>
        <v>-100</v>
      </c>
      <c r="K7" s="205">
        <f t="shared" si="3"/>
        <v>-100</v>
      </c>
      <c r="L7" s="13">
        <f>+'International Tourist M.'!C65</f>
        <v>20</v>
      </c>
      <c r="M7" s="13">
        <f>+'International Tourist M.'!D65</f>
        <v>31</v>
      </c>
      <c r="N7" s="13">
        <f>+'International Tourist M.'!E65</f>
        <v>0</v>
      </c>
      <c r="O7" s="205">
        <f t="shared" si="4"/>
        <v>-100</v>
      </c>
      <c r="P7" s="205">
        <f t="shared" si="5"/>
        <v>-100</v>
      </c>
      <c r="Q7" s="13">
        <f>+'International Tourist M.'!C46</f>
        <v>55</v>
      </c>
      <c r="R7" s="13">
        <f>+'International Tourist M.'!D46</f>
        <v>109</v>
      </c>
      <c r="S7" s="13">
        <f>+'International Tourist M.'!E46</f>
        <v>0</v>
      </c>
      <c r="T7" s="205">
        <f t="shared" si="6"/>
        <v>-100</v>
      </c>
      <c r="U7" s="205">
        <f t="shared" si="7"/>
        <v>-100</v>
      </c>
    </row>
    <row r="8" spans="1:21" ht="21" x14ac:dyDescent="0.6">
      <c r="A8" s="47" t="s">
        <v>104</v>
      </c>
      <c r="B8" s="13">
        <f>+'International Tourist M.'!F85</f>
        <v>1666</v>
      </c>
      <c r="C8" s="13">
        <f>+'International Tourist M.'!G85</f>
        <v>1058</v>
      </c>
      <c r="D8" s="13">
        <f>+'International Tourist M.'!H85</f>
        <v>0</v>
      </c>
      <c r="E8" s="205">
        <f t="shared" si="0"/>
        <v>-100</v>
      </c>
      <c r="F8" s="205">
        <f t="shared" si="1"/>
        <v>-100</v>
      </c>
      <c r="G8" s="13">
        <f>+'International Tourist M.'!AD161</f>
        <v>1364</v>
      </c>
      <c r="H8" s="13">
        <f>+'International Tourist M.'!AE161</f>
        <v>974</v>
      </c>
      <c r="I8" s="13">
        <f>+'International Tourist M.'!AF161</f>
        <v>0</v>
      </c>
      <c r="J8" s="205">
        <f t="shared" si="2"/>
        <v>-100</v>
      </c>
      <c r="K8" s="205">
        <f t="shared" si="3"/>
        <v>-100</v>
      </c>
      <c r="L8" s="13">
        <f>+'International Tourist M.'!C66</f>
        <v>2</v>
      </c>
      <c r="M8" s="13">
        <f>+'International Tourist M.'!D66</f>
        <v>0</v>
      </c>
      <c r="N8" s="13">
        <f>+'International Tourist M.'!E66</f>
        <v>0</v>
      </c>
      <c r="O8" s="205">
        <f t="shared" si="4"/>
        <v>-100</v>
      </c>
      <c r="P8" s="205">
        <f t="shared" si="5"/>
        <v>0</v>
      </c>
      <c r="Q8" s="13">
        <f>+'International Tourist M.'!C47</f>
        <v>125</v>
      </c>
      <c r="R8" s="13">
        <f>+'International Tourist M.'!D47</f>
        <v>56</v>
      </c>
      <c r="S8" s="13">
        <f>+'International Tourist M.'!E47</f>
        <v>0</v>
      </c>
      <c r="T8" s="205">
        <f t="shared" si="6"/>
        <v>-100</v>
      </c>
      <c r="U8" s="205">
        <f t="shared" si="7"/>
        <v>-100</v>
      </c>
    </row>
    <row r="9" spans="1:21" ht="21" x14ac:dyDescent="0.6">
      <c r="A9" s="47" t="s">
        <v>105</v>
      </c>
      <c r="B9" s="13">
        <f>+'International Tourist M.'!F86</f>
        <v>948</v>
      </c>
      <c r="C9" s="13">
        <f>+'International Tourist M.'!G86</f>
        <v>923</v>
      </c>
      <c r="D9" s="13">
        <f>+'International Tourist M.'!H86</f>
        <v>0</v>
      </c>
      <c r="E9" s="205">
        <f t="shared" si="0"/>
        <v>-100</v>
      </c>
      <c r="F9" s="205">
        <f t="shared" si="1"/>
        <v>-100</v>
      </c>
      <c r="G9" s="13">
        <f>+'International Tourist M.'!AD162</f>
        <v>766</v>
      </c>
      <c r="H9" s="13">
        <f>+'International Tourist M.'!AE162</f>
        <v>869</v>
      </c>
      <c r="I9" s="13">
        <f>+'International Tourist M.'!AF162</f>
        <v>0</v>
      </c>
      <c r="J9" s="205">
        <f t="shared" si="2"/>
        <v>-100</v>
      </c>
      <c r="K9" s="205">
        <f t="shared" si="3"/>
        <v>-100</v>
      </c>
      <c r="L9" s="13">
        <f>+'International Tourist M.'!C67</f>
        <v>8</v>
      </c>
      <c r="M9" s="13">
        <f>+'International Tourist M.'!D67</f>
        <v>5</v>
      </c>
      <c r="N9" s="13">
        <f>+'International Tourist M.'!E67</f>
        <v>0</v>
      </c>
      <c r="O9" s="205">
        <f t="shared" si="4"/>
        <v>-100</v>
      </c>
      <c r="P9" s="205">
        <f t="shared" si="5"/>
        <v>-100</v>
      </c>
      <c r="Q9" s="13">
        <f>+'International Tourist M.'!C48</f>
        <v>0</v>
      </c>
      <c r="R9" s="13">
        <f>+'International Tourist M.'!D48</f>
        <v>6</v>
      </c>
      <c r="S9" s="13">
        <f>+'International Tourist M.'!E48</f>
        <v>0</v>
      </c>
      <c r="T9" s="205">
        <f t="shared" si="6"/>
        <v>0</v>
      </c>
      <c r="U9" s="205">
        <f t="shared" si="7"/>
        <v>-100</v>
      </c>
    </row>
    <row r="10" spans="1:21" ht="21" x14ac:dyDescent="0.6">
      <c r="A10" s="47" t="s">
        <v>106</v>
      </c>
      <c r="B10" s="13">
        <f>+'International Tourist M.'!F87</f>
        <v>602</v>
      </c>
      <c r="C10" s="13">
        <f>+'International Tourist M.'!G87</f>
        <v>424</v>
      </c>
      <c r="D10" s="13">
        <f>+'International Tourist M.'!H87</f>
        <v>0</v>
      </c>
      <c r="E10" s="205">
        <f t="shared" si="0"/>
        <v>-100</v>
      </c>
      <c r="F10" s="205">
        <f t="shared" si="1"/>
        <v>-100</v>
      </c>
      <c r="G10" s="13">
        <f>+'International Tourist M.'!AD163</f>
        <v>368</v>
      </c>
      <c r="H10" s="13">
        <f>+'International Tourist M.'!AE163</f>
        <v>189</v>
      </c>
      <c r="I10" s="13">
        <f>+'International Tourist M.'!AF163</f>
        <v>0</v>
      </c>
      <c r="J10" s="205">
        <f t="shared" si="2"/>
        <v>-100</v>
      </c>
      <c r="K10" s="205">
        <f t="shared" si="3"/>
        <v>-100</v>
      </c>
      <c r="L10" s="13">
        <f>+'International Tourist M.'!C68</f>
        <v>0</v>
      </c>
      <c r="M10" s="13">
        <f>+'International Tourist M.'!D68</f>
        <v>19</v>
      </c>
      <c r="N10" s="13">
        <f>+'International Tourist M.'!E68</f>
        <v>0</v>
      </c>
      <c r="O10" s="205">
        <f t="shared" si="4"/>
        <v>0</v>
      </c>
      <c r="P10" s="205">
        <f t="shared" si="5"/>
        <v>-100</v>
      </c>
      <c r="Q10" s="13">
        <f>+'International Tourist M.'!C49</f>
        <v>3</v>
      </c>
      <c r="R10" s="13">
        <f>+'International Tourist M.'!D49</f>
        <v>2</v>
      </c>
      <c r="S10" s="13">
        <f>+'International Tourist M.'!E49</f>
        <v>0</v>
      </c>
      <c r="T10" s="205">
        <f t="shared" si="6"/>
        <v>-100</v>
      </c>
      <c r="U10" s="205">
        <f t="shared" si="7"/>
        <v>-100</v>
      </c>
    </row>
    <row r="11" spans="1:21" ht="21" x14ac:dyDescent="0.6">
      <c r="A11" s="47" t="s">
        <v>107</v>
      </c>
      <c r="B11" s="13">
        <f>+'International Tourist M.'!F88</f>
        <v>1270</v>
      </c>
      <c r="C11" s="13">
        <f>+'International Tourist M.'!G88</f>
        <v>901</v>
      </c>
      <c r="D11" s="13">
        <f>+'International Tourist M.'!H88</f>
        <v>0</v>
      </c>
      <c r="E11" s="205">
        <f t="shared" si="0"/>
        <v>-100</v>
      </c>
      <c r="F11" s="205">
        <f t="shared" si="1"/>
        <v>-100</v>
      </c>
      <c r="G11" s="13">
        <f>+'International Tourist M.'!AD164</f>
        <v>513</v>
      </c>
      <c r="H11" s="13">
        <f>+'International Tourist M.'!AE164</f>
        <v>676</v>
      </c>
      <c r="I11" s="13">
        <f>+'International Tourist M.'!AF164</f>
        <v>0</v>
      </c>
      <c r="J11" s="205">
        <f t="shared" si="2"/>
        <v>-100</v>
      </c>
      <c r="K11" s="205">
        <f t="shared" si="3"/>
        <v>-100</v>
      </c>
      <c r="L11" s="13">
        <f>+'International Tourist M.'!C69</f>
        <v>0</v>
      </c>
      <c r="M11" s="13">
        <f>+'International Tourist M.'!D69</f>
        <v>45</v>
      </c>
      <c r="N11" s="13">
        <f>+'International Tourist M.'!E69</f>
        <v>0</v>
      </c>
      <c r="O11" s="205">
        <f t="shared" si="4"/>
        <v>0</v>
      </c>
      <c r="P11" s="205">
        <f t="shared" si="5"/>
        <v>-100</v>
      </c>
      <c r="Q11" s="13">
        <f>+'International Tourist M.'!C50</f>
        <v>5</v>
      </c>
      <c r="R11" s="13">
        <f>+'International Tourist M.'!D50</f>
        <v>0</v>
      </c>
      <c r="S11" s="13">
        <f>+'International Tourist M.'!E50</f>
        <v>0</v>
      </c>
      <c r="T11" s="205">
        <f t="shared" si="6"/>
        <v>-100</v>
      </c>
      <c r="U11" s="205">
        <f t="shared" si="7"/>
        <v>0</v>
      </c>
    </row>
    <row r="12" spans="1:21" ht="21" x14ac:dyDescent="0.6">
      <c r="A12" s="47" t="s">
        <v>108</v>
      </c>
      <c r="B12" s="13">
        <f>+'International Tourist M.'!F89</f>
        <v>1742</v>
      </c>
      <c r="C12" s="13">
        <f>+'International Tourist M.'!G89</f>
        <v>1163</v>
      </c>
      <c r="D12" s="13">
        <f>+'International Tourist M.'!H89</f>
        <v>0</v>
      </c>
      <c r="E12" s="205">
        <f t="shared" si="0"/>
        <v>-100</v>
      </c>
      <c r="F12" s="205">
        <f t="shared" si="1"/>
        <v>-100</v>
      </c>
      <c r="G12" s="13">
        <f>+'International Tourist M.'!AD165</f>
        <v>630</v>
      </c>
      <c r="H12" s="13">
        <f>+'International Tourist M.'!AE165</f>
        <v>429</v>
      </c>
      <c r="I12" s="13">
        <f>+'International Tourist M.'!AF165</f>
        <v>0</v>
      </c>
      <c r="J12" s="205">
        <f t="shared" si="2"/>
        <v>-100</v>
      </c>
      <c r="K12" s="205">
        <f t="shared" si="3"/>
        <v>-100</v>
      </c>
      <c r="L12" s="13">
        <f>+'International Tourist M.'!C70</f>
        <v>0</v>
      </c>
      <c r="M12" s="13">
        <f>+'International Tourist M.'!D70</f>
        <v>0</v>
      </c>
      <c r="N12" s="13">
        <f>+'International Tourist M.'!E70</f>
        <v>0</v>
      </c>
      <c r="O12" s="205">
        <f t="shared" si="4"/>
        <v>0</v>
      </c>
      <c r="P12" s="205">
        <f t="shared" si="5"/>
        <v>0</v>
      </c>
      <c r="Q12" s="13">
        <f>+'International Tourist M.'!C51</f>
        <v>10</v>
      </c>
      <c r="R12" s="13">
        <f>+'International Tourist M.'!D51</f>
        <v>0</v>
      </c>
      <c r="S12" s="13">
        <f>+'International Tourist M.'!E51</f>
        <v>0</v>
      </c>
      <c r="T12" s="205">
        <f t="shared" si="6"/>
        <v>-100</v>
      </c>
      <c r="U12" s="205">
        <f t="shared" si="7"/>
        <v>0</v>
      </c>
    </row>
    <row r="13" spans="1:21" ht="21" x14ac:dyDescent="0.6">
      <c r="A13" s="47" t="s">
        <v>109</v>
      </c>
      <c r="B13" s="13">
        <f>+'International Tourist M.'!F90</f>
        <v>4136</v>
      </c>
      <c r="C13" s="13">
        <f>+'International Tourist M.'!G90</f>
        <v>2803</v>
      </c>
      <c r="D13" s="13">
        <f>+'International Tourist M.'!H90</f>
        <v>0</v>
      </c>
      <c r="E13" s="205">
        <f t="shared" si="0"/>
        <v>-100</v>
      </c>
      <c r="F13" s="205">
        <f t="shared" si="1"/>
        <v>-100</v>
      </c>
      <c r="G13" s="13">
        <f>+'International Tourist M.'!AD166</f>
        <v>1075</v>
      </c>
      <c r="H13" s="13">
        <f>+'International Tourist M.'!AE166</f>
        <v>710</v>
      </c>
      <c r="I13" s="13">
        <f>+'International Tourist M.'!AF166</f>
        <v>0</v>
      </c>
      <c r="J13" s="205">
        <f t="shared" si="2"/>
        <v>-100</v>
      </c>
      <c r="K13" s="205">
        <f t="shared" si="3"/>
        <v>-100</v>
      </c>
      <c r="L13" s="13">
        <f>+'International Tourist M.'!C71</f>
        <v>41</v>
      </c>
      <c r="M13" s="13">
        <f>+'International Tourist M.'!D71</f>
        <v>30</v>
      </c>
      <c r="N13" s="13">
        <f>+'International Tourist M.'!E71</f>
        <v>0</v>
      </c>
      <c r="O13" s="205">
        <f t="shared" si="4"/>
        <v>-100</v>
      </c>
      <c r="P13" s="205">
        <f t="shared" si="5"/>
        <v>-100</v>
      </c>
      <c r="Q13" s="13">
        <f>+'International Tourist M.'!C52</f>
        <v>0</v>
      </c>
      <c r="R13" s="13">
        <f>+'International Tourist M.'!D52</f>
        <v>6</v>
      </c>
      <c r="S13" s="13">
        <f>+'International Tourist M.'!E52</f>
        <v>0</v>
      </c>
      <c r="T13" s="205">
        <f t="shared" si="6"/>
        <v>0</v>
      </c>
      <c r="U13" s="205">
        <f t="shared" si="7"/>
        <v>-100</v>
      </c>
    </row>
    <row r="14" spans="1:21" ht="21" x14ac:dyDescent="0.6">
      <c r="A14" s="47" t="s">
        <v>125</v>
      </c>
      <c r="B14" s="13">
        <f>+'International Tourist M.'!F91</f>
        <v>1876</v>
      </c>
      <c r="C14" s="13">
        <f>+'International Tourist M.'!G91</f>
        <v>1159</v>
      </c>
      <c r="D14" s="13">
        <f>+'International Tourist M.'!H91</f>
        <v>0</v>
      </c>
      <c r="E14" s="205">
        <f t="shared" si="0"/>
        <v>-100</v>
      </c>
      <c r="F14" s="205">
        <f t="shared" si="1"/>
        <v>-100</v>
      </c>
      <c r="G14" s="13">
        <f>+'International Tourist M.'!AD167</f>
        <v>559</v>
      </c>
      <c r="H14" s="13">
        <f>+'International Tourist M.'!AE167</f>
        <v>527</v>
      </c>
      <c r="I14" s="13">
        <f>+'International Tourist M.'!AF167</f>
        <v>0</v>
      </c>
      <c r="J14" s="205">
        <f t="shared" si="2"/>
        <v>-100</v>
      </c>
      <c r="K14" s="205">
        <f t="shared" si="3"/>
        <v>-100</v>
      </c>
      <c r="L14" s="13">
        <f>+'International Tourist M.'!C72</f>
        <v>2</v>
      </c>
      <c r="M14" s="13">
        <f>+'International Tourist M.'!D72</f>
        <v>0</v>
      </c>
      <c r="N14" s="13">
        <f>+'International Tourist M.'!E72</f>
        <v>0</v>
      </c>
      <c r="O14" s="205">
        <f t="shared" si="4"/>
        <v>-100</v>
      </c>
      <c r="P14" s="205">
        <f t="shared" si="5"/>
        <v>0</v>
      </c>
      <c r="Q14" s="13">
        <f>+'International Tourist M.'!C53</f>
        <v>0</v>
      </c>
      <c r="R14" s="13">
        <f>+'International Tourist M.'!D53</f>
        <v>2</v>
      </c>
      <c r="S14" s="13">
        <f>+'International Tourist M.'!E53</f>
        <v>0</v>
      </c>
      <c r="T14" s="205">
        <f t="shared" si="6"/>
        <v>0</v>
      </c>
      <c r="U14" s="205">
        <f t="shared" si="7"/>
        <v>-100</v>
      </c>
    </row>
    <row r="15" spans="1:21" ht="21" x14ac:dyDescent="0.6">
      <c r="A15" s="47" t="s">
        <v>110</v>
      </c>
      <c r="B15" s="13">
        <f>+'International Tourist M.'!F92</f>
        <v>1098</v>
      </c>
      <c r="C15" s="13">
        <f>+'International Tourist M.'!G92</f>
        <v>1032</v>
      </c>
      <c r="D15" s="13">
        <f>+'International Tourist M.'!H92</f>
        <v>0</v>
      </c>
      <c r="E15" s="205">
        <f t="shared" si="0"/>
        <v>-100</v>
      </c>
      <c r="F15" s="205">
        <f t="shared" si="1"/>
        <v>-100</v>
      </c>
      <c r="G15" s="13">
        <f>+'International Tourist M.'!AD168</f>
        <v>561</v>
      </c>
      <c r="H15" s="13">
        <f>+'International Tourist M.'!AE168</f>
        <v>566</v>
      </c>
      <c r="I15" s="13">
        <f>+'International Tourist M.'!AF168</f>
        <v>0</v>
      </c>
      <c r="J15" s="205">
        <f t="shared" si="2"/>
        <v>-100</v>
      </c>
      <c r="K15" s="205">
        <f t="shared" si="3"/>
        <v>-100</v>
      </c>
      <c r="L15" s="13">
        <f>+'International Tourist M.'!C73</f>
        <v>8</v>
      </c>
      <c r="M15" s="13">
        <f>+'International Tourist M.'!D73</f>
        <v>4</v>
      </c>
      <c r="N15" s="13">
        <f>+'International Tourist M.'!E73</f>
        <v>0</v>
      </c>
      <c r="O15" s="205">
        <f t="shared" si="4"/>
        <v>-100</v>
      </c>
      <c r="P15" s="205">
        <f t="shared" si="5"/>
        <v>-100</v>
      </c>
      <c r="Q15" s="13">
        <f>+'International Tourist M.'!C54</f>
        <v>16</v>
      </c>
      <c r="R15" s="13">
        <f>+'International Tourist M.'!D54</f>
        <v>0</v>
      </c>
      <c r="S15" s="13">
        <f>+'International Tourist M.'!E54</f>
        <v>0</v>
      </c>
      <c r="T15" s="205">
        <f t="shared" si="6"/>
        <v>-100</v>
      </c>
      <c r="U15" s="205">
        <f t="shared" si="7"/>
        <v>0</v>
      </c>
    </row>
    <row r="16" spans="1:21" ht="21" x14ac:dyDescent="0.6">
      <c r="A16" s="47" t="s">
        <v>111</v>
      </c>
      <c r="B16" s="13">
        <f>+'International Tourist M.'!F93</f>
        <v>1937</v>
      </c>
      <c r="C16" s="13">
        <f>+'International Tourist M.'!G93</f>
        <v>1397</v>
      </c>
      <c r="D16" s="13">
        <f>+'International Tourist M.'!H93</f>
        <v>0</v>
      </c>
      <c r="E16" s="205">
        <f t="shared" si="0"/>
        <v>-100</v>
      </c>
      <c r="F16" s="205">
        <f t="shared" si="1"/>
        <v>-100</v>
      </c>
      <c r="G16" s="13">
        <f>+'International Tourist M.'!AD169</f>
        <v>631</v>
      </c>
      <c r="H16" s="13">
        <f>+'International Tourist M.'!AE169</f>
        <v>952</v>
      </c>
      <c r="I16" s="13">
        <f>+'International Tourist M.'!AF169</f>
        <v>0</v>
      </c>
      <c r="J16" s="205">
        <f t="shared" si="2"/>
        <v>-100</v>
      </c>
      <c r="K16" s="205">
        <f t="shared" si="3"/>
        <v>-100</v>
      </c>
      <c r="L16" s="13">
        <f>+'International Tourist M.'!C74</f>
        <v>1</v>
      </c>
      <c r="M16" s="13">
        <f>+'International Tourist M.'!D74</f>
        <v>43</v>
      </c>
      <c r="N16" s="13">
        <f>+'International Tourist M.'!E74</f>
        <v>0</v>
      </c>
      <c r="O16" s="205">
        <f t="shared" si="4"/>
        <v>-100</v>
      </c>
      <c r="P16" s="205">
        <f t="shared" si="5"/>
        <v>-100</v>
      </c>
      <c r="Q16" s="13">
        <f>+'International Tourist M.'!C55</f>
        <v>37</v>
      </c>
      <c r="R16" s="13">
        <f>+'International Tourist M.'!D55</f>
        <v>69</v>
      </c>
      <c r="S16" s="13">
        <f>+'International Tourist M.'!E55</f>
        <v>0</v>
      </c>
      <c r="T16" s="205">
        <f t="shared" si="6"/>
        <v>-100</v>
      </c>
      <c r="U16" s="205">
        <f t="shared" si="7"/>
        <v>-100</v>
      </c>
    </row>
    <row r="17" spans="1:21" ht="21" x14ac:dyDescent="0.6">
      <c r="A17" s="47" t="s">
        <v>112</v>
      </c>
      <c r="B17" s="13">
        <f>+'International Tourist M.'!F94</f>
        <v>1932</v>
      </c>
      <c r="C17" s="13">
        <f>+'International Tourist M.'!G94</f>
        <v>1801</v>
      </c>
      <c r="D17" s="13">
        <f>+'International Tourist M.'!H94</f>
        <v>0</v>
      </c>
      <c r="E17" s="205">
        <f t="shared" si="0"/>
        <v>-100</v>
      </c>
      <c r="F17" s="205">
        <f t="shared" si="1"/>
        <v>-100</v>
      </c>
      <c r="G17" s="13">
        <f>+'International Tourist M.'!AD170</f>
        <v>415</v>
      </c>
      <c r="H17" s="13">
        <f>+'International Tourist M.'!AE170</f>
        <v>643</v>
      </c>
      <c r="I17" s="13">
        <f>+'International Tourist M.'!AF170</f>
        <v>0</v>
      </c>
      <c r="J17" s="205">
        <f t="shared" si="2"/>
        <v>-100</v>
      </c>
      <c r="K17" s="205">
        <f t="shared" si="3"/>
        <v>-100</v>
      </c>
      <c r="L17" s="13">
        <f>+'International Tourist M.'!C75</f>
        <v>10</v>
      </c>
      <c r="M17" s="13">
        <f>+'International Tourist M.'!D75</f>
        <v>4</v>
      </c>
      <c r="N17" s="13">
        <f>+'International Tourist M.'!E75</f>
        <v>0</v>
      </c>
      <c r="O17" s="205">
        <f t="shared" si="4"/>
        <v>-100</v>
      </c>
      <c r="P17" s="205">
        <f t="shared" si="5"/>
        <v>-100</v>
      </c>
      <c r="Q17" s="13">
        <f>+'International Tourist M.'!C56</f>
        <v>33</v>
      </c>
      <c r="R17" s="13">
        <f>+'International Tourist M.'!D56</f>
        <v>95</v>
      </c>
      <c r="S17" s="13">
        <f>+'International Tourist M.'!E56</f>
        <v>0</v>
      </c>
      <c r="T17" s="205">
        <f t="shared" si="6"/>
        <v>-100</v>
      </c>
      <c r="U17" s="205">
        <f t="shared" si="7"/>
        <v>-100</v>
      </c>
    </row>
    <row r="18" spans="1:21" ht="21" x14ac:dyDescent="0.6">
      <c r="A18" s="47" t="s">
        <v>113</v>
      </c>
      <c r="B18" s="14">
        <f t="shared" ref="B18:S18" si="8">SUM(B6:B17)</f>
        <v>21012</v>
      </c>
      <c r="C18" s="14">
        <f t="shared" si="8"/>
        <v>16016</v>
      </c>
      <c r="D18" s="14">
        <f t="shared" si="8"/>
        <v>1699</v>
      </c>
      <c r="E18" s="205">
        <f t="shared" si="0"/>
        <v>-91.914144298496097</v>
      </c>
      <c r="F18" s="205">
        <f t="shared" si="1"/>
        <v>-89.391858141858137</v>
      </c>
      <c r="G18" s="14">
        <f t="shared" si="8"/>
        <v>10804</v>
      </c>
      <c r="H18" s="14">
        <f t="shared" si="8"/>
        <v>8403</v>
      </c>
      <c r="I18" s="14">
        <f t="shared" si="8"/>
        <v>831</v>
      </c>
      <c r="J18" s="205">
        <f t="shared" si="2"/>
        <v>-92.308404294705653</v>
      </c>
      <c r="K18" s="205">
        <f t="shared" si="3"/>
        <v>-90.110674759014643</v>
      </c>
      <c r="L18" s="14">
        <f t="shared" si="8"/>
        <v>92</v>
      </c>
      <c r="M18" s="14">
        <f t="shared" si="8"/>
        <v>303</v>
      </c>
      <c r="N18" s="14">
        <f t="shared" si="8"/>
        <v>0</v>
      </c>
      <c r="O18" s="205">
        <f t="shared" si="4"/>
        <v>-100</v>
      </c>
      <c r="P18" s="205">
        <f t="shared" si="5"/>
        <v>-100</v>
      </c>
      <c r="Q18" s="14">
        <f t="shared" si="8"/>
        <v>391</v>
      </c>
      <c r="R18" s="14">
        <f t="shared" si="8"/>
        <v>423</v>
      </c>
      <c r="S18" s="14">
        <f t="shared" si="8"/>
        <v>27</v>
      </c>
      <c r="T18" s="205">
        <f t="shared" si="6"/>
        <v>-93.094629156010228</v>
      </c>
      <c r="U18" s="205">
        <f t="shared" si="7"/>
        <v>-93.61702127659575</v>
      </c>
    </row>
    <row r="21" spans="1:21" ht="23.4" x14ac:dyDescent="0.6">
      <c r="A21" s="18"/>
      <c r="B21" s="11"/>
      <c r="C21" s="12"/>
      <c r="D21" s="12"/>
      <c r="E21" s="11"/>
      <c r="F21" s="11"/>
      <c r="G21" s="11"/>
      <c r="H21" s="12"/>
      <c r="I21" s="12"/>
      <c r="J21" s="11"/>
      <c r="K21" s="11"/>
      <c r="L21" s="11"/>
      <c r="M21" s="12"/>
      <c r="N21" s="12"/>
      <c r="O21" s="11"/>
      <c r="P21" s="11"/>
      <c r="Q21" s="11"/>
      <c r="R21" s="12"/>
      <c r="S21" s="12"/>
      <c r="T21" s="11"/>
      <c r="U21" s="11"/>
    </row>
    <row r="22" spans="1:21" ht="21" customHeight="1" x14ac:dyDescent="0.55000000000000004">
      <c r="A22" s="336" t="s">
        <v>101</v>
      </c>
      <c r="B22" s="359" t="s">
        <v>54</v>
      </c>
      <c r="C22" s="359"/>
      <c r="D22" s="360"/>
      <c r="E22" s="76" t="s">
        <v>147</v>
      </c>
      <c r="F22" s="76" t="s">
        <v>147</v>
      </c>
      <c r="G22" s="359" t="s">
        <v>87</v>
      </c>
      <c r="H22" s="359"/>
      <c r="I22" s="360"/>
      <c r="J22" s="76" t="s">
        <v>147</v>
      </c>
      <c r="K22" s="76" t="s">
        <v>147</v>
      </c>
      <c r="L22" s="359" t="s">
        <v>88</v>
      </c>
      <c r="M22" s="359"/>
      <c r="N22" s="360"/>
      <c r="O22" s="76" t="s">
        <v>147</v>
      </c>
      <c r="P22" s="76" t="s">
        <v>147</v>
      </c>
      <c r="Q22" s="359" t="s">
        <v>89</v>
      </c>
      <c r="R22" s="359"/>
      <c r="S22" s="360"/>
      <c r="T22" s="76" t="s">
        <v>147</v>
      </c>
      <c r="U22" s="76" t="s">
        <v>147</v>
      </c>
    </row>
    <row r="23" spans="1:21" ht="20.399999999999999" x14ac:dyDescent="0.55000000000000004">
      <c r="A23" s="337"/>
      <c r="B23" s="34">
        <v>2018</v>
      </c>
      <c r="C23" s="34">
        <v>2019</v>
      </c>
      <c r="D23" s="34">
        <v>2020</v>
      </c>
      <c r="E23" s="10" t="s">
        <v>350</v>
      </c>
      <c r="F23" s="10" t="s">
        <v>351</v>
      </c>
      <c r="G23" s="34">
        <v>2018</v>
      </c>
      <c r="H23" s="34">
        <v>2019</v>
      </c>
      <c r="I23" s="34">
        <v>2020</v>
      </c>
      <c r="J23" s="10" t="s">
        <v>350</v>
      </c>
      <c r="K23" s="10" t="s">
        <v>351</v>
      </c>
      <c r="L23" s="34">
        <v>2018</v>
      </c>
      <c r="M23" s="34">
        <v>2019</v>
      </c>
      <c r="N23" s="34">
        <v>2020</v>
      </c>
      <c r="O23" s="10" t="s">
        <v>350</v>
      </c>
      <c r="P23" s="10" t="s">
        <v>351</v>
      </c>
      <c r="Q23" s="34">
        <v>2018</v>
      </c>
      <c r="R23" s="34">
        <v>2019</v>
      </c>
      <c r="S23" s="34">
        <v>2020</v>
      </c>
      <c r="T23" s="10" t="s">
        <v>350</v>
      </c>
      <c r="U23" s="10" t="s">
        <v>351</v>
      </c>
    </row>
    <row r="24" spans="1:21" ht="21" x14ac:dyDescent="0.6">
      <c r="A24" s="46" t="s">
        <v>102</v>
      </c>
      <c r="B24" s="13">
        <f>+'International Tourist M.'!L140</f>
        <v>117</v>
      </c>
      <c r="C24" s="13">
        <f>+'International Tourist M.'!M140</f>
        <v>94</v>
      </c>
      <c r="D24" s="13">
        <f>+'International Tourist M.'!N140</f>
        <v>137</v>
      </c>
      <c r="E24" s="205">
        <f t="shared" ref="E24:E36" si="9">IFERROR(((D24-B24)/B24*100),0)</f>
        <v>17.094017094017094</v>
      </c>
      <c r="F24" s="205">
        <f t="shared" ref="F24:F36" si="10">IFERROR(((D24-C24)/C24*100),0)</f>
        <v>45.744680851063826</v>
      </c>
      <c r="G24" s="13">
        <f>+'International Tourist M.'!O102</f>
        <v>7</v>
      </c>
      <c r="H24" s="13">
        <f>+'International Tourist M.'!P102</f>
        <v>15</v>
      </c>
      <c r="I24" s="13">
        <f>+'International Tourist M.'!Q102</f>
        <v>0</v>
      </c>
      <c r="J24" s="205">
        <f t="shared" ref="J24:J36" si="11">IFERROR(((I24-G24)/G24*100),0)</f>
        <v>-100</v>
      </c>
      <c r="K24" s="205">
        <f t="shared" ref="K24:K36" si="12">IFERROR(((I24-H24)/H24*100),0)</f>
        <v>-100</v>
      </c>
      <c r="L24" s="13">
        <f>+'International Tourist M.'!X178</f>
        <v>0</v>
      </c>
      <c r="M24" s="13">
        <f>+'International Tourist M.'!Y178</f>
        <v>0</v>
      </c>
      <c r="N24" s="13">
        <f>+'International Tourist M.'!Z178</f>
        <v>0</v>
      </c>
      <c r="O24" s="205">
        <f t="shared" ref="O24:O36" si="13">IFERROR(((N24-L24)/L24*100),0)</f>
        <v>0</v>
      </c>
      <c r="P24" s="205">
        <f t="shared" ref="P24:P36" si="14">IFERROR(((N24-M24)/M24*100),0)</f>
        <v>0</v>
      </c>
      <c r="Q24" s="13">
        <f>+'International Tourist M.'!O178</f>
        <v>0</v>
      </c>
      <c r="R24" s="13">
        <f>+'International Tourist M.'!P178</f>
        <v>0</v>
      </c>
      <c r="S24" s="13">
        <f>+'International Tourist M.'!Q178</f>
        <v>0</v>
      </c>
      <c r="T24" s="205">
        <f t="shared" ref="T24:T36" si="15">IFERROR(((S24-Q24)/Q24*100),0)</f>
        <v>0</v>
      </c>
      <c r="U24" s="205">
        <f t="shared" ref="U24:U36" si="16">IFERROR(((S24-R24)/R24*100),0)</f>
        <v>0</v>
      </c>
    </row>
    <row r="25" spans="1:21" ht="21" x14ac:dyDescent="0.6">
      <c r="A25" s="47" t="s">
        <v>103</v>
      </c>
      <c r="B25" s="13">
        <f>+'International Tourist M.'!L141</f>
        <v>72</v>
      </c>
      <c r="C25" s="13">
        <f>+'International Tourist M.'!M141</f>
        <v>215</v>
      </c>
      <c r="D25" s="13">
        <f>+'International Tourist M.'!N141</f>
        <v>0</v>
      </c>
      <c r="E25" s="205">
        <f t="shared" si="9"/>
        <v>-100</v>
      </c>
      <c r="F25" s="205">
        <f t="shared" si="10"/>
        <v>-100</v>
      </c>
      <c r="G25" s="13">
        <f>+'International Tourist M.'!O103</f>
        <v>0</v>
      </c>
      <c r="H25" s="13">
        <f>+'International Tourist M.'!P103</f>
        <v>0</v>
      </c>
      <c r="I25" s="13">
        <f>+'International Tourist M.'!Q103</f>
        <v>0</v>
      </c>
      <c r="J25" s="205">
        <f t="shared" si="11"/>
        <v>0</v>
      </c>
      <c r="K25" s="205">
        <f t="shared" si="12"/>
        <v>0</v>
      </c>
      <c r="L25" s="13">
        <f>+'International Tourist M.'!X179</f>
        <v>0</v>
      </c>
      <c r="M25" s="13">
        <f>+'International Tourist M.'!Y179</f>
        <v>0</v>
      </c>
      <c r="N25" s="13">
        <f>+'International Tourist M.'!Z179</f>
        <v>0</v>
      </c>
      <c r="O25" s="205">
        <f t="shared" si="13"/>
        <v>0</v>
      </c>
      <c r="P25" s="205">
        <f t="shared" si="14"/>
        <v>0</v>
      </c>
      <c r="Q25" s="13">
        <f>+'International Tourist M.'!O179</f>
        <v>0</v>
      </c>
      <c r="R25" s="13">
        <f>+'International Tourist M.'!P179</f>
        <v>0</v>
      </c>
      <c r="S25" s="13">
        <f>+'International Tourist M.'!Q179</f>
        <v>0</v>
      </c>
      <c r="T25" s="205">
        <f t="shared" si="15"/>
        <v>0</v>
      </c>
      <c r="U25" s="205">
        <f t="shared" si="16"/>
        <v>0</v>
      </c>
    </row>
    <row r="26" spans="1:21" ht="21" x14ac:dyDescent="0.6">
      <c r="A26" s="47" t="s">
        <v>104</v>
      </c>
      <c r="B26" s="13">
        <f>+'International Tourist M.'!L142</f>
        <v>115</v>
      </c>
      <c r="C26" s="13">
        <f>+'International Tourist M.'!M142</f>
        <v>135</v>
      </c>
      <c r="D26" s="13">
        <f>+'International Tourist M.'!N142</f>
        <v>0</v>
      </c>
      <c r="E26" s="205">
        <f t="shared" si="9"/>
        <v>-100</v>
      </c>
      <c r="F26" s="205">
        <f t="shared" si="10"/>
        <v>-100</v>
      </c>
      <c r="G26" s="13">
        <f>+'International Tourist M.'!O104</f>
        <v>0</v>
      </c>
      <c r="H26" s="13">
        <f>+'International Tourist M.'!P104</f>
        <v>0</v>
      </c>
      <c r="I26" s="13">
        <f>+'International Tourist M.'!Q104</f>
        <v>0</v>
      </c>
      <c r="J26" s="205">
        <f t="shared" si="11"/>
        <v>0</v>
      </c>
      <c r="K26" s="205">
        <f t="shared" si="12"/>
        <v>0</v>
      </c>
      <c r="L26" s="13">
        <f>+'International Tourist M.'!X180</f>
        <v>0</v>
      </c>
      <c r="M26" s="13">
        <f>+'International Tourist M.'!Y180</f>
        <v>0</v>
      </c>
      <c r="N26" s="13">
        <f>+'International Tourist M.'!Z180</f>
        <v>0</v>
      </c>
      <c r="O26" s="205">
        <f t="shared" si="13"/>
        <v>0</v>
      </c>
      <c r="P26" s="205">
        <f t="shared" si="14"/>
        <v>0</v>
      </c>
      <c r="Q26" s="13">
        <f>+'International Tourist M.'!O180</f>
        <v>0</v>
      </c>
      <c r="R26" s="13">
        <f>+'International Tourist M.'!P180</f>
        <v>0</v>
      </c>
      <c r="S26" s="13">
        <f>+'International Tourist M.'!Q180</f>
        <v>0</v>
      </c>
      <c r="T26" s="205">
        <f t="shared" si="15"/>
        <v>0</v>
      </c>
      <c r="U26" s="205">
        <f t="shared" si="16"/>
        <v>0</v>
      </c>
    </row>
    <row r="27" spans="1:21" ht="21" x14ac:dyDescent="0.6">
      <c r="A27" s="47" t="s">
        <v>105</v>
      </c>
      <c r="B27" s="13">
        <f>+'International Tourist M.'!L143</f>
        <v>133</v>
      </c>
      <c r="C27" s="13">
        <f>+'International Tourist M.'!M143</f>
        <v>162</v>
      </c>
      <c r="D27" s="13">
        <f>+'International Tourist M.'!N143</f>
        <v>0</v>
      </c>
      <c r="E27" s="205">
        <f t="shared" si="9"/>
        <v>-100</v>
      </c>
      <c r="F27" s="205">
        <f t="shared" si="10"/>
        <v>-100</v>
      </c>
      <c r="G27" s="13">
        <f>+'International Tourist M.'!O105</f>
        <v>0</v>
      </c>
      <c r="H27" s="13">
        <f>+'International Tourist M.'!P105</f>
        <v>0</v>
      </c>
      <c r="I27" s="13">
        <f>+'International Tourist M.'!Q105</f>
        <v>0</v>
      </c>
      <c r="J27" s="205">
        <f t="shared" si="11"/>
        <v>0</v>
      </c>
      <c r="K27" s="205">
        <f t="shared" si="12"/>
        <v>0</v>
      </c>
      <c r="L27" s="13">
        <f>+'International Tourist M.'!X181</f>
        <v>0</v>
      </c>
      <c r="M27" s="13">
        <f>+'International Tourist M.'!Y181</f>
        <v>0</v>
      </c>
      <c r="N27" s="13">
        <f>+'International Tourist M.'!Z181</f>
        <v>0</v>
      </c>
      <c r="O27" s="205">
        <f t="shared" si="13"/>
        <v>0</v>
      </c>
      <c r="P27" s="205">
        <f t="shared" si="14"/>
        <v>0</v>
      </c>
      <c r="Q27" s="13">
        <f>+'International Tourist M.'!O181</f>
        <v>0</v>
      </c>
      <c r="R27" s="13">
        <f>+'International Tourist M.'!P181</f>
        <v>0</v>
      </c>
      <c r="S27" s="13">
        <f>+'International Tourist M.'!Q181</f>
        <v>0</v>
      </c>
      <c r="T27" s="205">
        <f t="shared" si="15"/>
        <v>0</v>
      </c>
      <c r="U27" s="205">
        <f t="shared" si="16"/>
        <v>0</v>
      </c>
    </row>
    <row r="28" spans="1:21" ht="21" x14ac:dyDescent="0.6">
      <c r="A28" s="47" t="s">
        <v>106</v>
      </c>
      <c r="B28" s="13">
        <f>+'International Tourist M.'!L144</f>
        <v>73</v>
      </c>
      <c r="C28" s="13">
        <f>+'International Tourist M.'!M144</f>
        <v>65</v>
      </c>
      <c r="D28" s="13">
        <f>+'International Tourist M.'!N144</f>
        <v>0</v>
      </c>
      <c r="E28" s="205">
        <f t="shared" si="9"/>
        <v>-100</v>
      </c>
      <c r="F28" s="205">
        <f t="shared" si="10"/>
        <v>-100</v>
      </c>
      <c r="G28" s="13">
        <f>+'International Tourist M.'!O106</f>
        <v>0</v>
      </c>
      <c r="H28" s="13">
        <f>+'International Tourist M.'!P106</f>
        <v>0</v>
      </c>
      <c r="I28" s="13">
        <f>+'International Tourist M.'!Q106</f>
        <v>0</v>
      </c>
      <c r="J28" s="205">
        <f t="shared" si="11"/>
        <v>0</v>
      </c>
      <c r="K28" s="205">
        <f t="shared" si="12"/>
        <v>0</v>
      </c>
      <c r="L28" s="13">
        <f>+'International Tourist M.'!X182</f>
        <v>0</v>
      </c>
      <c r="M28" s="13">
        <f>+'International Tourist M.'!Y182</f>
        <v>0</v>
      </c>
      <c r="N28" s="13">
        <f>+'International Tourist M.'!Z182</f>
        <v>0</v>
      </c>
      <c r="O28" s="205">
        <f t="shared" si="13"/>
        <v>0</v>
      </c>
      <c r="P28" s="205">
        <f t="shared" si="14"/>
        <v>0</v>
      </c>
      <c r="Q28" s="13">
        <f>+'International Tourist M.'!O182</f>
        <v>0</v>
      </c>
      <c r="R28" s="13">
        <f>+'International Tourist M.'!P182</f>
        <v>0</v>
      </c>
      <c r="S28" s="13">
        <f>+'International Tourist M.'!Q182</f>
        <v>0</v>
      </c>
      <c r="T28" s="205">
        <f t="shared" si="15"/>
        <v>0</v>
      </c>
      <c r="U28" s="205">
        <f t="shared" si="16"/>
        <v>0</v>
      </c>
    </row>
    <row r="29" spans="1:21" ht="21" x14ac:dyDescent="0.6">
      <c r="A29" s="47" t="s">
        <v>107</v>
      </c>
      <c r="B29" s="13">
        <f>+'International Tourist M.'!L145</f>
        <v>72</v>
      </c>
      <c r="C29" s="13">
        <f>+'International Tourist M.'!M145</f>
        <v>30</v>
      </c>
      <c r="D29" s="13">
        <f>+'International Tourist M.'!N145</f>
        <v>0</v>
      </c>
      <c r="E29" s="205">
        <f t="shared" si="9"/>
        <v>-100</v>
      </c>
      <c r="F29" s="205">
        <f t="shared" si="10"/>
        <v>-100</v>
      </c>
      <c r="G29" s="13">
        <f>+'International Tourist M.'!O107</f>
        <v>0</v>
      </c>
      <c r="H29" s="13">
        <f>+'International Tourist M.'!P107</f>
        <v>0</v>
      </c>
      <c r="I29" s="13">
        <f>+'International Tourist M.'!Q107</f>
        <v>0</v>
      </c>
      <c r="J29" s="205">
        <f t="shared" si="11"/>
        <v>0</v>
      </c>
      <c r="K29" s="205">
        <f t="shared" si="12"/>
        <v>0</v>
      </c>
      <c r="L29" s="13">
        <f>+'International Tourist M.'!X183</f>
        <v>0</v>
      </c>
      <c r="M29" s="13">
        <f>+'International Tourist M.'!Y183</f>
        <v>0</v>
      </c>
      <c r="N29" s="13">
        <f>+'International Tourist M.'!Z183</f>
        <v>0</v>
      </c>
      <c r="O29" s="205">
        <f t="shared" si="13"/>
        <v>0</v>
      </c>
      <c r="P29" s="205">
        <f t="shared" si="14"/>
        <v>0</v>
      </c>
      <c r="Q29" s="13">
        <f>+'International Tourist M.'!O183</f>
        <v>0</v>
      </c>
      <c r="R29" s="13">
        <f>+'International Tourist M.'!P183</f>
        <v>0</v>
      </c>
      <c r="S29" s="13">
        <f>+'International Tourist M.'!Q183</f>
        <v>0</v>
      </c>
      <c r="T29" s="205">
        <f t="shared" si="15"/>
        <v>0</v>
      </c>
      <c r="U29" s="205">
        <f t="shared" si="16"/>
        <v>0</v>
      </c>
    </row>
    <row r="30" spans="1:21" ht="21" x14ac:dyDescent="0.6">
      <c r="A30" s="47" t="s">
        <v>108</v>
      </c>
      <c r="B30" s="13">
        <f>+'International Tourist M.'!L146</f>
        <v>102</v>
      </c>
      <c r="C30" s="13">
        <f>+'International Tourist M.'!M146</f>
        <v>109</v>
      </c>
      <c r="D30" s="13">
        <f>+'International Tourist M.'!N146</f>
        <v>0</v>
      </c>
      <c r="E30" s="205">
        <f t="shared" si="9"/>
        <v>-100</v>
      </c>
      <c r="F30" s="205">
        <f t="shared" si="10"/>
        <v>-100</v>
      </c>
      <c r="G30" s="13">
        <f>+'International Tourist M.'!O108</f>
        <v>0</v>
      </c>
      <c r="H30" s="13">
        <f>+'International Tourist M.'!P108</f>
        <v>0</v>
      </c>
      <c r="I30" s="13">
        <f>+'International Tourist M.'!Q108</f>
        <v>0</v>
      </c>
      <c r="J30" s="205">
        <f t="shared" si="11"/>
        <v>0</v>
      </c>
      <c r="K30" s="205">
        <f t="shared" si="12"/>
        <v>0</v>
      </c>
      <c r="L30" s="13">
        <f>+'International Tourist M.'!X184</f>
        <v>0</v>
      </c>
      <c r="M30" s="13">
        <f>+'International Tourist M.'!Y184</f>
        <v>0</v>
      </c>
      <c r="N30" s="13">
        <f>+'International Tourist M.'!Z184</f>
        <v>0</v>
      </c>
      <c r="O30" s="205">
        <f t="shared" si="13"/>
        <v>0</v>
      </c>
      <c r="P30" s="205">
        <f t="shared" si="14"/>
        <v>0</v>
      </c>
      <c r="Q30" s="13">
        <f>+'International Tourist M.'!O184</f>
        <v>0</v>
      </c>
      <c r="R30" s="13">
        <f>+'International Tourist M.'!P184</f>
        <v>0</v>
      </c>
      <c r="S30" s="13">
        <f>+'International Tourist M.'!Q184</f>
        <v>0</v>
      </c>
      <c r="T30" s="205">
        <f t="shared" si="15"/>
        <v>0</v>
      </c>
      <c r="U30" s="205">
        <f t="shared" si="16"/>
        <v>0</v>
      </c>
    </row>
    <row r="31" spans="1:21" ht="21" x14ac:dyDescent="0.6">
      <c r="A31" s="47" t="s">
        <v>109</v>
      </c>
      <c r="B31" s="13">
        <f>+'International Tourist M.'!L147</f>
        <v>254</v>
      </c>
      <c r="C31" s="13">
        <f>+'International Tourist M.'!M147</f>
        <v>59</v>
      </c>
      <c r="D31" s="13">
        <f>+'International Tourist M.'!N147</f>
        <v>0</v>
      </c>
      <c r="E31" s="205">
        <f t="shared" si="9"/>
        <v>-100</v>
      </c>
      <c r="F31" s="205">
        <f t="shared" si="10"/>
        <v>-100</v>
      </c>
      <c r="G31" s="13">
        <f>+'International Tourist M.'!O109</f>
        <v>0</v>
      </c>
      <c r="H31" s="13">
        <f>+'International Tourist M.'!P109</f>
        <v>0</v>
      </c>
      <c r="I31" s="13">
        <f>+'International Tourist M.'!Q109</f>
        <v>0</v>
      </c>
      <c r="J31" s="205">
        <f t="shared" si="11"/>
        <v>0</v>
      </c>
      <c r="K31" s="205">
        <f t="shared" si="12"/>
        <v>0</v>
      </c>
      <c r="L31" s="13">
        <f>+'International Tourist M.'!X185</f>
        <v>0</v>
      </c>
      <c r="M31" s="13">
        <f>+'International Tourist M.'!Y185</f>
        <v>0</v>
      </c>
      <c r="N31" s="13">
        <f>+'International Tourist M.'!Z185</f>
        <v>0</v>
      </c>
      <c r="O31" s="205">
        <f t="shared" si="13"/>
        <v>0</v>
      </c>
      <c r="P31" s="205">
        <f t="shared" si="14"/>
        <v>0</v>
      </c>
      <c r="Q31" s="13">
        <f>+'International Tourist M.'!O185</f>
        <v>0</v>
      </c>
      <c r="R31" s="13">
        <f>+'International Tourist M.'!P185</f>
        <v>0</v>
      </c>
      <c r="S31" s="13">
        <f>+'International Tourist M.'!Q185</f>
        <v>0</v>
      </c>
      <c r="T31" s="205">
        <f t="shared" si="15"/>
        <v>0</v>
      </c>
      <c r="U31" s="205">
        <f t="shared" si="16"/>
        <v>0</v>
      </c>
    </row>
    <row r="32" spans="1:21" ht="21" x14ac:dyDescent="0.6">
      <c r="A32" s="47" t="s">
        <v>125</v>
      </c>
      <c r="B32" s="13">
        <f>+'International Tourist M.'!L148</f>
        <v>78</v>
      </c>
      <c r="C32" s="13">
        <f>+'International Tourist M.'!M148</f>
        <v>32</v>
      </c>
      <c r="D32" s="13">
        <f>+'International Tourist M.'!N148</f>
        <v>0</v>
      </c>
      <c r="E32" s="205">
        <f t="shared" si="9"/>
        <v>-100</v>
      </c>
      <c r="F32" s="205">
        <f t="shared" si="10"/>
        <v>-100</v>
      </c>
      <c r="G32" s="13">
        <f>+'International Tourist M.'!O110</f>
        <v>0</v>
      </c>
      <c r="H32" s="13">
        <f>+'International Tourist M.'!P110</f>
        <v>0</v>
      </c>
      <c r="I32" s="13">
        <f>+'International Tourist M.'!Q110</f>
        <v>0</v>
      </c>
      <c r="J32" s="205">
        <f t="shared" si="11"/>
        <v>0</v>
      </c>
      <c r="K32" s="205">
        <f t="shared" si="12"/>
        <v>0</v>
      </c>
      <c r="L32" s="13">
        <f>+'International Tourist M.'!X186</f>
        <v>0</v>
      </c>
      <c r="M32" s="13">
        <f>+'International Tourist M.'!Y186</f>
        <v>0</v>
      </c>
      <c r="N32" s="13">
        <f>+'International Tourist M.'!Z186</f>
        <v>0</v>
      </c>
      <c r="O32" s="205">
        <f t="shared" si="13"/>
        <v>0</v>
      </c>
      <c r="P32" s="205">
        <f t="shared" si="14"/>
        <v>0</v>
      </c>
      <c r="Q32" s="13">
        <f>+'International Tourist M.'!O186</f>
        <v>0</v>
      </c>
      <c r="R32" s="13">
        <f>+'International Tourist M.'!P186</f>
        <v>0</v>
      </c>
      <c r="S32" s="13">
        <f>+'International Tourist M.'!Q186</f>
        <v>0</v>
      </c>
      <c r="T32" s="205">
        <f t="shared" si="15"/>
        <v>0</v>
      </c>
      <c r="U32" s="205">
        <f t="shared" si="16"/>
        <v>0</v>
      </c>
    </row>
    <row r="33" spans="1:21" ht="21" x14ac:dyDescent="0.6">
      <c r="A33" s="47" t="s">
        <v>110</v>
      </c>
      <c r="B33" s="13">
        <f>+'International Tourist M.'!L149</f>
        <v>165</v>
      </c>
      <c r="C33" s="13">
        <f>+'International Tourist M.'!M149</f>
        <v>49</v>
      </c>
      <c r="D33" s="13">
        <f>+'International Tourist M.'!N149</f>
        <v>0</v>
      </c>
      <c r="E33" s="205">
        <f t="shared" si="9"/>
        <v>-100</v>
      </c>
      <c r="F33" s="205">
        <f t="shared" si="10"/>
        <v>-100</v>
      </c>
      <c r="G33" s="13">
        <f>+'International Tourist M.'!O111</f>
        <v>0</v>
      </c>
      <c r="H33" s="13">
        <f>+'International Tourist M.'!P111</f>
        <v>0</v>
      </c>
      <c r="I33" s="13">
        <f>+'International Tourist M.'!Q111</f>
        <v>0</v>
      </c>
      <c r="J33" s="205">
        <f t="shared" si="11"/>
        <v>0</v>
      </c>
      <c r="K33" s="205">
        <f t="shared" si="12"/>
        <v>0</v>
      </c>
      <c r="L33" s="13">
        <f>+'International Tourist M.'!X187</f>
        <v>0</v>
      </c>
      <c r="M33" s="13">
        <f>+'International Tourist M.'!Y187</f>
        <v>0</v>
      </c>
      <c r="N33" s="13">
        <f>+'International Tourist M.'!Z187</f>
        <v>0</v>
      </c>
      <c r="O33" s="205">
        <f t="shared" si="13"/>
        <v>0</v>
      </c>
      <c r="P33" s="205">
        <f t="shared" si="14"/>
        <v>0</v>
      </c>
      <c r="Q33" s="13">
        <f>+'International Tourist M.'!O187</f>
        <v>0</v>
      </c>
      <c r="R33" s="13">
        <f>+'International Tourist M.'!P187</f>
        <v>0</v>
      </c>
      <c r="S33" s="13">
        <f>+'International Tourist M.'!Q187</f>
        <v>0</v>
      </c>
      <c r="T33" s="205">
        <f t="shared" si="15"/>
        <v>0</v>
      </c>
      <c r="U33" s="205">
        <f t="shared" si="16"/>
        <v>0</v>
      </c>
    </row>
    <row r="34" spans="1:21" ht="21" x14ac:dyDescent="0.6">
      <c r="A34" s="47" t="s">
        <v>111</v>
      </c>
      <c r="B34" s="13">
        <f>+'International Tourist M.'!L150</f>
        <v>226</v>
      </c>
      <c r="C34" s="13">
        <f>+'International Tourist M.'!M150</f>
        <v>354</v>
      </c>
      <c r="D34" s="13">
        <f>+'International Tourist M.'!N150</f>
        <v>0</v>
      </c>
      <c r="E34" s="205">
        <f t="shared" si="9"/>
        <v>-100</v>
      </c>
      <c r="F34" s="205">
        <f t="shared" si="10"/>
        <v>-100</v>
      </c>
      <c r="G34" s="13">
        <f>+'International Tourist M.'!O112</f>
        <v>0</v>
      </c>
      <c r="H34" s="13">
        <f>+'International Tourist M.'!P112</f>
        <v>0</v>
      </c>
      <c r="I34" s="13">
        <f>+'International Tourist M.'!Q112</f>
        <v>0</v>
      </c>
      <c r="J34" s="205">
        <f t="shared" si="11"/>
        <v>0</v>
      </c>
      <c r="K34" s="205">
        <f t="shared" si="12"/>
        <v>0</v>
      </c>
      <c r="L34" s="13">
        <f>+'International Tourist M.'!X188</f>
        <v>0</v>
      </c>
      <c r="M34" s="13">
        <f>+'International Tourist M.'!Y188</f>
        <v>0</v>
      </c>
      <c r="N34" s="13">
        <f>+'International Tourist M.'!Z188</f>
        <v>0</v>
      </c>
      <c r="O34" s="205">
        <f t="shared" si="13"/>
        <v>0</v>
      </c>
      <c r="P34" s="205">
        <f t="shared" si="14"/>
        <v>0</v>
      </c>
      <c r="Q34" s="13">
        <f>+'International Tourist M.'!O188</f>
        <v>0</v>
      </c>
      <c r="R34" s="13">
        <f>+'International Tourist M.'!P188</f>
        <v>0</v>
      </c>
      <c r="S34" s="13">
        <f>+'International Tourist M.'!Q188</f>
        <v>0</v>
      </c>
      <c r="T34" s="205">
        <f t="shared" si="15"/>
        <v>0</v>
      </c>
      <c r="U34" s="205">
        <f t="shared" si="16"/>
        <v>0</v>
      </c>
    </row>
    <row r="35" spans="1:21" ht="21" x14ac:dyDescent="0.6">
      <c r="A35" s="47" t="s">
        <v>112</v>
      </c>
      <c r="B35" s="13">
        <f>+'International Tourist M.'!L151</f>
        <v>104</v>
      </c>
      <c r="C35" s="13">
        <f>+'International Tourist M.'!M151</f>
        <v>43</v>
      </c>
      <c r="D35" s="13">
        <f>+'International Tourist M.'!N151</f>
        <v>0</v>
      </c>
      <c r="E35" s="205">
        <f t="shared" si="9"/>
        <v>-100</v>
      </c>
      <c r="F35" s="205">
        <f t="shared" si="10"/>
        <v>-100</v>
      </c>
      <c r="G35" s="13">
        <f>+'International Tourist M.'!O113</f>
        <v>0</v>
      </c>
      <c r="H35" s="13">
        <f>+'International Tourist M.'!P113</f>
        <v>0</v>
      </c>
      <c r="I35" s="13">
        <f>+'International Tourist M.'!Q113</f>
        <v>0</v>
      </c>
      <c r="J35" s="205">
        <f t="shared" si="11"/>
        <v>0</v>
      </c>
      <c r="K35" s="205">
        <f t="shared" si="12"/>
        <v>0</v>
      </c>
      <c r="L35" s="13">
        <f>+'International Tourist M.'!X189</f>
        <v>0</v>
      </c>
      <c r="M35" s="13">
        <f>+'International Tourist M.'!Y189</f>
        <v>0</v>
      </c>
      <c r="N35" s="13">
        <f>+'International Tourist M.'!Z189</f>
        <v>0</v>
      </c>
      <c r="O35" s="205">
        <f t="shared" si="13"/>
        <v>0</v>
      </c>
      <c r="P35" s="205">
        <f t="shared" si="14"/>
        <v>0</v>
      </c>
      <c r="Q35" s="13">
        <f>+'International Tourist M.'!O189</f>
        <v>0</v>
      </c>
      <c r="R35" s="13">
        <f>+'International Tourist M.'!P189</f>
        <v>0</v>
      </c>
      <c r="S35" s="13">
        <f>+'International Tourist M.'!Q189</f>
        <v>0</v>
      </c>
      <c r="T35" s="205">
        <f t="shared" si="15"/>
        <v>0</v>
      </c>
      <c r="U35" s="205">
        <f t="shared" si="16"/>
        <v>0</v>
      </c>
    </row>
    <row r="36" spans="1:21" ht="21" x14ac:dyDescent="0.6">
      <c r="A36" s="47" t="s">
        <v>113</v>
      </c>
      <c r="B36" s="14">
        <f>SUM(B24:B35)</f>
        <v>1511</v>
      </c>
      <c r="C36" s="14">
        <f>SUM(C24:C35)</f>
        <v>1347</v>
      </c>
      <c r="D36" s="14">
        <f>SUM(D24:D35)</f>
        <v>137</v>
      </c>
      <c r="E36" s="205">
        <f t="shared" si="9"/>
        <v>-90.933156849768366</v>
      </c>
      <c r="F36" s="205">
        <f t="shared" si="10"/>
        <v>-89.829250185597616</v>
      </c>
      <c r="G36" s="14">
        <f>SUM(G24:G35)</f>
        <v>7</v>
      </c>
      <c r="H36" s="14">
        <f>SUM(H24:H35)</f>
        <v>15</v>
      </c>
      <c r="I36" s="14">
        <f>SUM(I24:I35)</f>
        <v>0</v>
      </c>
      <c r="J36" s="205">
        <f t="shared" si="11"/>
        <v>-100</v>
      </c>
      <c r="K36" s="205">
        <f t="shared" si="12"/>
        <v>-100</v>
      </c>
      <c r="L36" s="14">
        <f>SUM(L24:L35)</f>
        <v>0</v>
      </c>
      <c r="M36" s="14">
        <f>SUM(M24:M35)</f>
        <v>0</v>
      </c>
      <c r="N36" s="14">
        <f>SUM(N24:N35)</f>
        <v>0</v>
      </c>
      <c r="O36" s="205">
        <f t="shared" si="13"/>
        <v>0</v>
      </c>
      <c r="P36" s="205">
        <f t="shared" si="14"/>
        <v>0</v>
      </c>
      <c r="Q36" s="14">
        <f>SUM(Q24:Q35)</f>
        <v>0</v>
      </c>
      <c r="R36" s="14">
        <f>SUM(R24:R35)</f>
        <v>0</v>
      </c>
      <c r="S36" s="14">
        <f>SUM(S24:S35)</f>
        <v>0</v>
      </c>
      <c r="T36" s="205">
        <f t="shared" si="15"/>
        <v>0</v>
      </c>
      <c r="U36" s="205">
        <f t="shared" si="16"/>
        <v>0</v>
      </c>
    </row>
    <row r="39" spans="1:21" ht="23.4" x14ac:dyDescent="0.6">
      <c r="A39" s="18"/>
      <c r="B39" s="11"/>
      <c r="C39" s="12"/>
      <c r="D39" s="12"/>
      <c r="E39" s="11"/>
      <c r="F39" s="11"/>
      <c r="G39" s="11"/>
      <c r="H39" s="12"/>
      <c r="I39" s="12"/>
      <c r="J39" s="11"/>
      <c r="K39" s="11"/>
      <c r="L39" s="11"/>
      <c r="M39" s="12"/>
      <c r="N39" s="12"/>
      <c r="O39" s="11"/>
      <c r="P39" s="11"/>
      <c r="Q39" s="6"/>
      <c r="R39" s="6"/>
      <c r="S39" s="6"/>
    </row>
    <row r="40" spans="1:21" ht="23.4" x14ac:dyDescent="0.55000000000000004">
      <c r="A40" s="336" t="s">
        <v>101</v>
      </c>
      <c r="B40" s="359" t="s">
        <v>23</v>
      </c>
      <c r="C40" s="359"/>
      <c r="D40" s="360"/>
      <c r="E40" s="76" t="s">
        <v>147</v>
      </c>
      <c r="F40" s="76" t="s">
        <v>147</v>
      </c>
      <c r="G40" s="359" t="s">
        <v>98</v>
      </c>
      <c r="H40" s="359"/>
      <c r="I40" s="360"/>
      <c r="J40" s="76" t="s">
        <v>147</v>
      </c>
      <c r="K40" s="76" t="s">
        <v>147</v>
      </c>
      <c r="L40" s="359" t="s">
        <v>76</v>
      </c>
      <c r="M40" s="359"/>
      <c r="N40" s="360"/>
      <c r="O40" s="76" t="s">
        <v>147</v>
      </c>
      <c r="P40" s="76" t="s">
        <v>147</v>
      </c>
      <c r="Q40" s="371"/>
      <c r="R40" s="371"/>
      <c r="S40" s="371"/>
    </row>
    <row r="41" spans="1:21" ht="23.4" x14ac:dyDescent="0.6">
      <c r="A41" s="337"/>
      <c r="B41" s="34">
        <v>2018</v>
      </c>
      <c r="C41" s="34">
        <v>2019</v>
      </c>
      <c r="D41" s="34">
        <v>2020</v>
      </c>
      <c r="E41" s="10" t="s">
        <v>350</v>
      </c>
      <c r="F41" s="10" t="s">
        <v>351</v>
      </c>
      <c r="G41" s="34">
        <v>2018</v>
      </c>
      <c r="H41" s="34">
        <v>2019</v>
      </c>
      <c r="I41" s="34">
        <v>2020</v>
      </c>
      <c r="J41" s="10" t="s">
        <v>350</v>
      </c>
      <c r="K41" s="10" t="s">
        <v>351</v>
      </c>
      <c r="L41" s="34">
        <v>2018</v>
      </c>
      <c r="M41" s="34">
        <v>2019</v>
      </c>
      <c r="N41" s="34">
        <v>2020</v>
      </c>
      <c r="O41" s="10" t="s">
        <v>350</v>
      </c>
      <c r="P41" s="10" t="s">
        <v>351</v>
      </c>
      <c r="Q41" s="1"/>
      <c r="R41" s="1"/>
      <c r="S41" s="1"/>
    </row>
    <row r="42" spans="1:21" ht="23.4" x14ac:dyDescent="0.6">
      <c r="A42" s="46" t="s">
        <v>102</v>
      </c>
      <c r="B42" s="13">
        <f>+'International Tourist M.'!I159</f>
        <v>1599</v>
      </c>
      <c r="C42" s="13">
        <f>+'International Tourist M.'!J159</f>
        <v>1185</v>
      </c>
      <c r="D42" s="13">
        <f>+'International Tourist M.'!K159</f>
        <v>883</v>
      </c>
      <c r="E42" s="205">
        <f t="shared" ref="E42:E54" si="17">IFERROR(((D42-B42)/B42*100),0)</f>
        <v>-44.777986241400875</v>
      </c>
      <c r="F42" s="205">
        <f t="shared" ref="F42:F54" si="18">IFERROR(((D42-C42)/C42*100),0)</f>
        <v>-25.485232067510548</v>
      </c>
      <c r="G42" s="13">
        <f>+'International Tourist M.'!X102</f>
        <v>0</v>
      </c>
      <c r="H42" s="13">
        <f>+'International Tourist M.'!Y102</f>
        <v>0</v>
      </c>
      <c r="I42" s="13">
        <f>+'International Tourist M.'!Z102</f>
        <v>0</v>
      </c>
      <c r="J42" s="205">
        <f t="shared" ref="J42:J54" si="19">IFERROR(((I42-G42)/G42*100),0)</f>
        <v>0</v>
      </c>
      <c r="K42" s="205">
        <f t="shared" ref="K42:K54" si="20">IFERROR(((I42-H42)/H42*100),0)</f>
        <v>0</v>
      </c>
      <c r="L42" s="13">
        <f>+'International Tourist M.'!AD26</f>
        <v>0</v>
      </c>
      <c r="M42" s="13">
        <f>+'International Tourist M.'!AE26</f>
        <v>0</v>
      </c>
      <c r="N42" s="13">
        <f>+'International Tourist M.'!AF26</f>
        <v>0</v>
      </c>
      <c r="O42" s="205">
        <f t="shared" ref="O42:O54" si="21">IFERROR(((N42-L42)/L42*100),0)</f>
        <v>0</v>
      </c>
      <c r="P42" s="205">
        <f t="shared" ref="P42:P54" si="22">IFERROR(((N42-M42)/M42*100),0)</f>
        <v>0</v>
      </c>
      <c r="Q42" s="2"/>
      <c r="R42" s="2"/>
      <c r="S42" s="2"/>
    </row>
    <row r="43" spans="1:21" ht="23.4" x14ac:dyDescent="0.6">
      <c r="A43" s="47" t="s">
        <v>103</v>
      </c>
      <c r="B43" s="13">
        <f>+'International Tourist M.'!I160</f>
        <v>1039</v>
      </c>
      <c r="C43" s="13">
        <f>+'International Tourist M.'!J160</f>
        <v>1059</v>
      </c>
      <c r="D43" s="13">
        <f>+'International Tourist M.'!K160</f>
        <v>0</v>
      </c>
      <c r="E43" s="205">
        <f t="shared" si="17"/>
        <v>-100</v>
      </c>
      <c r="F43" s="205">
        <f t="shared" si="18"/>
        <v>-100</v>
      </c>
      <c r="G43" s="13">
        <f>+'International Tourist M.'!X103</f>
        <v>0</v>
      </c>
      <c r="H43" s="13">
        <f>+'International Tourist M.'!Y103</f>
        <v>0</v>
      </c>
      <c r="I43" s="13">
        <f>+'International Tourist M.'!Z103</f>
        <v>0</v>
      </c>
      <c r="J43" s="205">
        <f t="shared" si="19"/>
        <v>0</v>
      </c>
      <c r="K43" s="205">
        <f t="shared" si="20"/>
        <v>0</v>
      </c>
      <c r="L43" s="13">
        <f>+'International Tourist M.'!AD27</f>
        <v>0</v>
      </c>
      <c r="M43" s="13">
        <f>+'International Tourist M.'!AE27</f>
        <v>0</v>
      </c>
      <c r="N43" s="13">
        <f>+'International Tourist M.'!AF27</f>
        <v>0</v>
      </c>
      <c r="O43" s="205">
        <f t="shared" si="21"/>
        <v>0</v>
      </c>
      <c r="P43" s="205">
        <f t="shared" si="22"/>
        <v>0</v>
      </c>
      <c r="Q43" s="2"/>
      <c r="R43" s="2"/>
      <c r="S43" s="2"/>
    </row>
    <row r="44" spans="1:21" ht="23.4" x14ac:dyDescent="0.6">
      <c r="A44" s="47" t="s">
        <v>104</v>
      </c>
      <c r="B44" s="13">
        <f>+'International Tourist M.'!I161</f>
        <v>2017</v>
      </c>
      <c r="C44" s="13">
        <f>+'International Tourist M.'!J161</f>
        <v>1389</v>
      </c>
      <c r="D44" s="13">
        <f>+'International Tourist M.'!K161</f>
        <v>0</v>
      </c>
      <c r="E44" s="205">
        <f t="shared" si="17"/>
        <v>-100</v>
      </c>
      <c r="F44" s="205">
        <f t="shared" si="18"/>
        <v>-100</v>
      </c>
      <c r="G44" s="13">
        <f>+'International Tourist M.'!X104</f>
        <v>0</v>
      </c>
      <c r="H44" s="13">
        <f>+'International Tourist M.'!Y104</f>
        <v>0</v>
      </c>
      <c r="I44" s="13">
        <f>+'International Tourist M.'!Z104</f>
        <v>0</v>
      </c>
      <c r="J44" s="205">
        <f t="shared" si="19"/>
        <v>0</v>
      </c>
      <c r="K44" s="205">
        <f t="shared" si="20"/>
        <v>0</v>
      </c>
      <c r="L44" s="13">
        <f>+'International Tourist M.'!AD28</f>
        <v>0</v>
      </c>
      <c r="M44" s="13">
        <f>+'International Tourist M.'!AE28</f>
        <v>0</v>
      </c>
      <c r="N44" s="13">
        <f>+'International Tourist M.'!AF28</f>
        <v>0</v>
      </c>
      <c r="O44" s="205">
        <f t="shared" si="21"/>
        <v>0</v>
      </c>
      <c r="P44" s="205">
        <f t="shared" si="22"/>
        <v>0</v>
      </c>
      <c r="Q44" s="2"/>
      <c r="R44" s="2"/>
      <c r="S44" s="2"/>
    </row>
    <row r="45" spans="1:21" ht="23.4" x14ac:dyDescent="0.6">
      <c r="A45" s="47" t="s">
        <v>105</v>
      </c>
      <c r="B45" s="13">
        <f>+'International Tourist M.'!I162</f>
        <v>1701</v>
      </c>
      <c r="C45" s="13">
        <f>+'International Tourist M.'!J162</f>
        <v>2312</v>
      </c>
      <c r="D45" s="13">
        <f>+'International Tourist M.'!K162</f>
        <v>0</v>
      </c>
      <c r="E45" s="205">
        <f t="shared" si="17"/>
        <v>-100</v>
      </c>
      <c r="F45" s="205">
        <f t="shared" si="18"/>
        <v>-100</v>
      </c>
      <c r="G45" s="13">
        <f>+'International Tourist M.'!X105</f>
        <v>0</v>
      </c>
      <c r="H45" s="13">
        <f>+'International Tourist M.'!Y105</f>
        <v>0</v>
      </c>
      <c r="I45" s="13">
        <f>+'International Tourist M.'!Z105</f>
        <v>0</v>
      </c>
      <c r="J45" s="205">
        <f t="shared" si="19"/>
        <v>0</v>
      </c>
      <c r="K45" s="205">
        <f t="shared" si="20"/>
        <v>0</v>
      </c>
      <c r="L45" s="13">
        <f>+'International Tourist M.'!AD29</f>
        <v>0</v>
      </c>
      <c r="M45" s="13">
        <f>+'International Tourist M.'!AE29</f>
        <v>0</v>
      </c>
      <c r="N45" s="13">
        <f>+'International Tourist M.'!AF29</f>
        <v>0</v>
      </c>
      <c r="O45" s="205">
        <f t="shared" si="21"/>
        <v>0</v>
      </c>
      <c r="P45" s="205">
        <f t="shared" si="22"/>
        <v>0</v>
      </c>
      <c r="Q45" s="2"/>
      <c r="R45" s="2"/>
      <c r="S45" s="2"/>
    </row>
    <row r="46" spans="1:21" ht="23.4" x14ac:dyDescent="0.6">
      <c r="A46" s="47" t="s">
        <v>106</v>
      </c>
      <c r="B46" s="13">
        <f>+'International Tourist M.'!I163</f>
        <v>1590</v>
      </c>
      <c r="C46" s="13">
        <f>+'International Tourist M.'!J163</f>
        <v>1301</v>
      </c>
      <c r="D46" s="13">
        <f>+'International Tourist M.'!K163</f>
        <v>0</v>
      </c>
      <c r="E46" s="205">
        <f t="shared" si="17"/>
        <v>-100</v>
      </c>
      <c r="F46" s="205">
        <f t="shared" si="18"/>
        <v>-100</v>
      </c>
      <c r="G46" s="13">
        <f>+'International Tourist M.'!X106</f>
        <v>39</v>
      </c>
      <c r="H46" s="13">
        <f>+'International Tourist M.'!Y106</f>
        <v>0</v>
      </c>
      <c r="I46" s="13">
        <f>+'International Tourist M.'!Z106</f>
        <v>0</v>
      </c>
      <c r="J46" s="205">
        <f t="shared" si="19"/>
        <v>-100</v>
      </c>
      <c r="K46" s="205">
        <f t="shared" si="20"/>
        <v>0</v>
      </c>
      <c r="L46" s="13">
        <f>+'International Tourist M.'!AD30</f>
        <v>0</v>
      </c>
      <c r="M46" s="13">
        <f>+'International Tourist M.'!AE30</f>
        <v>0</v>
      </c>
      <c r="N46" s="13">
        <f>+'International Tourist M.'!AF30</f>
        <v>0</v>
      </c>
      <c r="O46" s="205">
        <f t="shared" si="21"/>
        <v>0</v>
      </c>
      <c r="P46" s="205">
        <f t="shared" si="22"/>
        <v>0</v>
      </c>
      <c r="Q46" s="2"/>
      <c r="R46" s="2"/>
      <c r="S46" s="2"/>
    </row>
    <row r="47" spans="1:21" ht="23.4" x14ac:dyDescent="0.6">
      <c r="A47" s="47" t="s">
        <v>107</v>
      </c>
      <c r="B47" s="13">
        <f>+'International Tourist M.'!I164</f>
        <v>2333</v>
      </c>
      <c r="C47" s="13">
        <f>+'International Tourist M.'!J164</f>
        <v>1899</v>
      </c>
      <c r="D47" s="13">
        <f>+'International Tourist M.'!K164</f>
        <v>0</v>
      </c>
      <c r="E47" s="205">
        <f t="shared" si="17"/>
        <v>-100</v>
      </c>
      <c r="F47" s="205">
        <f t="shared" si="18"/>
        <v>-100</v>
      </c>
      <c r="G47" s="13">
        <f>+'International Tourist M.'!X107</f>
        <v>0</v>
      </c>
      <c r="H47" s="13">
        <f>+'International Tourist M.'!Y107</f>
        <v>0</v>
      </c>
      <c r="I47" s="13">
        <f>+'International Tourist M.'!Z107</f>
        <v>0</v>
      </c>
      <c r="J47" s="205">
        <f t="shared" si="19"/>
        <v>0</v>
      </c>
      <c r="K47" s="205">
        <f t="shared" si="20"/>
        <v>0</v>
      </c>
      <c r="L47" s="13">
        <f>+'International Tourist M.'!AD31</f>
        <v>0</v>
      </c>
      <c r="M47" s="13">
        <f>+'International Tourist M.'!AE31</f>
        <v>0</v>
      </c>
      <c r="N47" s="13">
        <f>+'International Tourist M.'!AF31</f>
        <v>0</v>
      </c>
      <c r="O47" s="205">
        <f t="shared" si="21"/>
        <v>0</v>
      </c>
      <c r="P47" s="205">
        <f t="shared" si="22"/>
        <v>0</v>
      </c>
      <c r="Q47" s="2"/>
      <c r="R47" s="2"/>
      <c r="S47" s="2"/>
    </row>
    <row r="48" spans="1:21" ht="23.4" x14ac:dyDescent="0.6">
      <c r="A48" s="47" t="s">
        <v>108</v>
      </c>
      <c r="B48" s="13">
        <f>+'International Tourist M.'!I165</f>
        <v>4187</v>
      </c>
      <c r="C48" s="13">
        <f>+'International Tourist M.'!J165</f>
        <v>3606</v>
      </c>
      <c r="D48" s="13">
        <f>+'International Tourist M.'!K165</f>
        <v>0</v>
      </c>
      <c r="E48" s="205">
        <f t="shared" si="17"/>
        <v>-100</v>
      </c>
      <c r="F48" s="205">
        <f t="shared" si="18"/>
        <v>-100</v>
      </c>
      <c r="G48" s="13">
        <f>+'International Tourist M.'!X108</f>
        <v>19</v>
      </c>
      <c r="H48" s="13">
        <f>+'International Tourist M.'!Y108</f>
        <v>0</v>
      </c>
      <c r="I48" s="13">
        <f>+'International Tourist M.'!Z108</f>
        <v>0</v>
      </c>
      <c r="J48" s="205">
        <f t="shared" si="19"/>
        <v>-100</v>
      </c>
      <c r="K48" s="205">
        <f t="shared" si="20"/>
        <v>0</v>
      </c>
      <c r="L48" s="13">
        <f>+'International Tourist M.'!AD32</f>
        <v>18</v>
      </c>
      <c r="M48" s="13">
        <f>+'International Tourist M.'!AE32</f>
        <v>21</v>
      </c>
      <c r="N48" s="13">
        <f>+'International Tourist M.'!AF32</f>
        <v>0</v>
      </c>
      <c r="O48" s="205">
        <f t="shared" si="21"/>
        <v>-100</v>
      </c>
      <c r="P48" s="205">
        <f t="shared" si="22"/>
        <v>-100</v>
      </c>
      <c r="Q48" s="2"/>
      <c r="R48" s="2"/>
      <c r="S48" s="2"/>
    </row>
    <row r="49" spans="1:21" ht="23.4" x14ac:dyDescent="0.6">
      <c r="A49" s="47" t="s">
        <v>109</v>
      </c>
      <c r="B49" s="13">
        <f>+'International Tourist M.'!I166</f>
        <v>5596</v>
      </c>
      <c r="C49" s="13">
        <f>+'International Tourist M.'!J166</f>
        <v>5303</v>
      </c>
      <c r="D49" s="13">
        <f>+'International Tourist M.'!K166</f>
        <v>0</v>
      </c>
      <c r="E49" s="205">
        <f t="shared" si="17"/>
        <v>-100</v>
      </c>
      <c r="F49" s="205">
        <f t="shared" si="18"/>
        <v>-100</v>
      </c>
      <c r="G49" s="13">
        <f>+'International Tourist M.'!X109</f>
        <v>0</v>
      </c>
      <c r="H49" s="13">
        <f>+'International Tourist M.'!Y109</f>
        <v>0</v>
      </c>
      <c r="I49" s="13">
        <f>+'International Tourist M.'!Z109</f>
        <v>0</v>
      </c>
      <c r="J49" s="205">
        <f t="shared" si="19"/>
        <v>0</v>
      </c>
      <c r="K49" s="205">
        <f t="shared" si="20"/>
        <v>0</v>
      </c>
      <c r="L49" s="13">
        <f>+'International Tourist M.'!AD33</f>
        <v>43</v>
      </c>
      <c r="M49" s="13">
        <f>+'International Tourist M.'!AE33</f>
        <v>22</v>
      </c>
      <c r="N49" s="13">
        <f>+'International Tourist M.'!AF33</f>
        <v>0</v>
      </c>
      <c r="O49" s="205">
        <f t="shared" si="21"/>
        <v>-100</v>
      </c>
      <c r="P49" s="205">
        <f t="shared" si="22"/>
        <v>-100</v>
      </c>
      <c r="Q49" s="2"/>
      <c r="R49" s="2"/>
      <c r="S49" s="2"/>
    </row>
    <row r="50" spans="1:21" ht="23.4" x14ac:dyDescent="0.6">
      <c r="A50" s="47" t="s">
        <v>125</v>
      </c>
      <c r="B50" s="13">
        <f>+'International Tourist M.'!I167</f>
        <v>3516</v>
      </c>
      <c r="C50" s="13">
        <f>+'International Tourist M.'!J167</f>
        <v>3028</v>
      </c>
      <c r="D50" s="13">
        <f>+'International Tourist M.'!K167</f>
        <v>0</v>
      </c>
      <c r="E50" s="205">
        <f t="shared" si="17"/>
        <v>-100</v>
      </c>
      <c r="F50" s="205">
        <f t="shared" si="18"/>
        <v>-100</v>
      </c>
      <c r="G50" s="13">
        <f>+'International Tourist M.'!X110</f>
        <v>0</v>
      </c>
      <c r="H50" s="13">
        <f>+'International Tourist M.'!Y110</f>
        <v>0</v>
      </c>
      <c r="I50" s="13">
        <f>+'International Tourist M.'!Z110</f>
        <v>0</v>
      </c>
      <c r="J50" s="205">
        <f t="shared" si="19"/>
        <v>0</v>
      </c>
      <c r="K50" s="205">
        <f t="shared" si="20"/>
        <v>0</v>
      </c>
      <c r="L50" s="13">
        <f>+'International Tourist M.'!AD34</f>
        <v>0</v>
      </c>
      <c r="M50" s="13">
        <f>+'International Tourist M.'!AE34</f>
        <v>14</v>
      </c>
      <c r="N50" s="13">
        <f>+'International Tourist M.'!AF34</f>
        <v>0</v>
      </c>
      <c r="O50" s="205">
        <f t="shared" si="21"/>
        <v>0</v>
      </c>
      <c r="P50" s="205">
        <f t="shared" si="22"/>
        <v>-100</v>
      </c>
      <c r="Q50" s="2"/>
      <c r="R50" s="2"/>
      <c r="S50" s="2"/>
    </row>
    <row r="51" spans="1:21" ht="23.4" x14ac:dyDescent="0.6">
      <c r="A51" s="47" t="s">
        <v>110</v>
      </c>
      <c r="B51" s="13">
        <f>+'International Tourist M.'!I168</f>
        <v>3641</v>
      </c>
      <c r="C51" s="13">
        <f>+'International Tourist M.'!J168</f>
        <v>3364</v>
      </c>
      <c r="D51" s="13">
        <f>+'International Tourist M.'!K168</f>
        <v>0</v>
      </c>
      <c r="E51" s="205">
        <f t="shared" si="17"/>
        <v>-100</v>
      </c>
      <c r="F51" s="205">
        <f t="shared" si="18"/>
        <v>-100</v>
      </c>
      <c r="G51" s="13">
        <f>+'International Tourist M.'!X111</f>
        <v>0</v>
      </c>
      <c r="H51" s="13">
        <f>+'International Tourist M.'!Y111</f>
        <v>0</v>
      </c>
      <c r="I51" s="13">
        <f>+'International Tourist M.'!Z111</f>
        <v>0</v>
      </c>
      <c r="J51" s="205">
        <f t="shared" si="19"/>
        <v>0</v>
      </c>
      <c r="K51" s="205">
        <f t="shared" si="20"/>
        <v>0</v>
      </c>
      <c r="L51" s="13">
        <f>+'International Tourist M.'!AD35</f>
        <v>0</v>
      </c>
      <c r="M51" s="13">
        <f>+'International Tourist M.'!AE35</f>
        <v>0</v>
      </c>
      <c r="N51" s="13">
        <f>+'International Tourist M.'!AF35</f>
        <v>0</v>
      </c>
      <c r="O51" s="205">
        <f t="shared" si="21"/>
        <v>0</v>
      </c>
      <c r="P51" s="205">
        <f t="shared" si="22"/>
        <v>0</v>
      </c>
      <c r="Q51" s="2"/>
      <c r="R51" s="2"/>
      <c r="S51" s="2"/>
    </row>
    <row r="52" spans="1:21" ht="23.4" x14ac:dyDescent="0.6">
      <c r="A52" s="47" t="s">
        <v>111</v>
      </c>
      <c r="B52" s="13">
        <f>+'International Tourist M.'!I169</f>
        <v>2087</v>
      </c>
      <c r="C52" s="13">
        <f>+'International Tourist M.'!J169</f>
        <v>2299</v>
      </c>
      <c r="D52" s="13">
        <f>+'International Tourist M.'!K169</f>
        <v>0</v>
      </c>
      <c r="E52" s="205">
        <f t="shared" si="17"/>
        <v>-100</v>
      </c>
      <c r="F52" s="205">
        <f t="shared" si="18"/>
        <v>-100</v>
      </c>
      <c r="G52" s="13">
        <f>+'International Tourist M.'!X112</f>
        <v>0</v>
      </c>
      <c r="H52" s="13">
        <f>+'International Tourist M.'!Y112</f>
        <v>0</v>
      </c>
      <c r="I52" s="13">
        <f>+'International Tourist M.'!Z112</f>
        <v>0</v>
      </c>
      <c r="J52" s="205">
        <f t="shared" si="19"/>
        <v>0</v>
      </c>
      <c r="K52" s="205">
        <f t="shared" si="20"/>
        <v>0</v>
      </c>
      <c r="L52" s="13">
        <f>+'International Tourist M.'!AD36</f>
        <v>0</v>
      </c>
      <c r="M52" s="13">
        <f>+'International Tourist M.'!AE36</f>
        <v>0</v>
      </c>
      <c r="N52" s="13">
        <f>+'International Tourist M.'!AF36</f>
        <v>0</v>
      </c>
      <c r="O52" s="205">
        <f t="shared" si="21"/>
        <v>0</v>
      </c>
      <c r="P52" s="205">
        <f t="shared" si="22"/>
        <v>0</v>
      </c>
      <c r="Q52" s="2"/>
      <c r="R52" s="2"/>
      <c r="S52" s="2"/>
    </row>
    <row r="53" spans="1:21" ht="23.4" x14ac:dyDescent="0.6">
      <c r="A53" s="47" t="s">
        <v>112</v>
      </c>
      <c r="B53" s="13">
        <f>+'International Tourist M.'!I170</f>
        <v>1298</v>
      </c>
      <c r="C53" s="13">
        <f>+'International Tourist M.'!J170</f>
        <v>1570</v>
      </c>
      <c r="D53" s="13">
        <f>+'International Tourist M.'!K170</f>
        <v>0</v>
      </c>
      <c r="E53" s="205">
        <f t="shared" si="17"/>
        <v>-100</v>
      </c>
      <c r="F53" s="205">
        <f t="shared" si="18"/>
        <v>-100</v>
      </c>
      <c r="G53" s="13">
        <f>+'International Tourist M.'!X113</f>
        <v>0</v>
      </c>
      <c r="H53" s="13">
        <f>+'International Tourist M.'!Y113</f>
        <v>0</v>
      </c>
      <c r="I53" s="13">
        <f>+'International Tourist M.'!Z113</f>
        <v>0</v>
      </c>
      <c r="J53" s="205">
        <f t="shared" si="19"/>
        <v>0</v>
      </c>
      <c r="K53" s="205">
        <f t="shared" si="20"/>
        <v>0</v>
      </c>
      <c r="L53" s="13">
        <f>+'International Tourist M.'!AD37</f>
        <v>11</v>
      </c>
      <c r="M53" s="13">
        <f>+'International Tourist M.'!AE37</f>
        <v>0</v>
      </c>
      <c r="N53" s="13">
        <f>+'International Tourist M.'!AF37</f>
        <v>0</v>
      </c>
      <c r="O53" s="205">
        <f t="shared" si="21"/>
        <v>-100</v>
      </c>
      <c r="P53" s="205">
        <f t="shared" si="22"/>
        <v>0</v>
      </c>
      <c r="Q53" s="2"/>
      <c r="R53" s="2"/>
      <c r="S53" s="2"/>
    </row>
    <row r="54" spans="1:21" ht="23.4" x14ac:dyDescent="0.6">
      <c r="A54" s="47" t="s">
        <v>113</v>
      </c>
      <c r="B54" s="14">
        <f>SUM(B42:B53)</f>
        <v>30604</v>
      </c>
      <c r="C54" s="14">
        <f>SUM(C42:C53)</f>
        <v>28315</v>
      </c>
      <c r="D54" s="14">
        <f>SUM(D42:D53)</f>
        <v>883</v>
      </c>
      <c r="E54" s="205">
        <f t="shared" si="17"/>
        <v>-97.114756241014248</v>
      </c>
      <c r="F54" s="205">
        <f t="shared" si="18"/>
        <v>-96.881511566307609</v>
      </c>
      <c r="G54" s="14">
        <f>SUM(G42:G53)</f>
        <v>58</v>
      </c>
      <c r="H54" s="14">
        <f>SUM(H42:H53)</f>
        <v>0</v>
      </c>
      <c r="I54" s="14">
        <f>SUM(I42:I53)</f>
        <v>0</v>
      </c>
      <c r="J54" s="205">
        <f t="shared" si="19"/>
        <v>-100</v>
      </c>
      <c r="K54" s="205">
        <f t="shared" si="20"/>
        <v>0</v>
      </c>
      <c r="L54" s="14">
        <f>SUM(L42:L53)</f>
        <v>72</v>
      </c>
      <c r="M54" s="14">
        <f>SUM(M42:M53)</f>
        <v>57</v>
      </c>
      <c r="N54" s="14">
        <f>SUM(N42:N53)</f>
        <v>0</v>
      </c>
      <c r="O54" s="205">
        <f t="shared" si="21"/>
        <v>-100</v>
      </c>
      <c r="P54" s="205">
        <f t="shared" si="22"/>
        <v>-100</v>
      </c>
      <c r="Q54" s="3"/>
      <c r="R54" s="3"/>
      <c r="S54" s="3"/>
    </row>
    <row r="57" spans="1:21" s="165" customFormat="1" x14ac:dyDescent="0.25">
      <c r="B57" s="206">
        <f>+B54+B36+B18</f>
        <v>53127</v>
      </c>
      <c r="C57" s="206">
        <f t="shared" ref="C57:S57" si="23">+C54+C36+C18</f>
        <v>45678</v>
      </c>
      <c r="D57" s="206">
        <f t="shared" si="23"/>
        <v>2719</v>
      </c>
      <c r="E57" s="206"/>
      <c r="F57" s="206"/>
      <c r="G57" s="206">
        <f t="shared" si="23"/>
        <v>10869</v>
      </c>
      <c r="H57" s="206">
        <f t="shared" si="23"/>
        <v>8418</v>
      </c>
      <c r="I57" s="206">
        <f t="shared" si="23"/>
        <v>831</v>
      </c>
      <c r="J57" s="206"/>
      <c r="K57" s="206"/>
      <c r="L57" s="206">
        <f t="shared" si="23"/>
        <v>164</v>
      </c>
      <c r="M57" s="206">
        <f t="shared" si="23"/>
        <v>360</v>
      </c>
      <c r="N57" s="206">
        <f t="shared" si="23"/>
        <v>0</v>
      </c>
      <c r="O57" s="206"/>
      <c r="P57" s="206"/>
      <c r="Q57" s="206">
        <f t="shared" si="23"/>
        <v>391</v>
      </c>
      <c r="R57" s="206">
        <f t="shared" si="23"/>
        <v>423</v>
      </c>
      <c r="S57" s="206">
        <f t="shared" si="23"/>
        <v>27</v>
      </c>
      <c r="T57" s="206">
        <f>+T54+T36+T18</f>
        <v>-93.094629156010228</v>
      </c>
      <c r="U57" s="206">
        <f>+U54+U36+U18</f>
        <v>-93.61702127659575</v>
      </c>
    </row>
    <row r="58" spans="1:21" s="165" customFormat="1" x14ac:dyDescent="0.25"/>
    <row r="59" spans="1:21" s="165" customFormat="1" x14ac:dyDescent="0.25"/>
    <row r="60" spans="1:21" s="165" customFormat="1" x14ac:dyDescent="0.25">
      <c r="B60" s="206">
        <f>+B57+G57+L57+Q57</f>
        <v>64551</v>
      </c>
      <c r="C60" s="206">
        <f>+C57+H57+M57+R57</f>
        <v>54879</v>
      </c>
      <c r="D60" s="206">
        <f>+D57+I57+N57+S57</f>
        <v>3577</v>
      </c>
    </row>
    <row r="61" spans="1:21" s="165" customFormat="1" x14ac:dyDescent="0.25"/>
  </sheetData>
  <mergeCells count="15">
    <mergeCell ref="Q22:S22"/>
    <mergeCell ref="A40:A41"/>
    <mergeCell ref="B40:D40"/>
    <mergeCell ref="G40:I40"/>
    <mergeCell ref="L40:N40"/>
    <mergeCell ref="Q40:S40"/>
    <mergeCell ref="A22:A23"/>
    <mergeCell ref="B22:D22"/>
    <mergeCell ref="G22:I22"/>
    <mergeCell ref="L22:N22"/>
    <mergeCell ref="Q4:S4"/>
    <mergeCell ref="A4:A5"/>
    <mergeCell ref="B4:D4"/>
    <mergeCell ref="G4:I4"/>
    <mergeCell ref="L4:N4"/>
  </mergeCells>
  <phoneticPr fontId="13" type="noConversion"/>
  <pageMargins left="0.59055118110236227" right="0.15748031496062992" top="0.27559055118110237" bottom="7.874015748031496E-2" header="0.35433070866141736" footer="0"/>
  <pageSetup paperSize="9" scale="70" orientation="landscape" r:id="rId1"/>
  <headerFooter alignWithMargins="0">
    <oddFooter>&amp;Lhttp://www.atta.or.th&amp;C&amp;A&amp;Rpage  &amp;P  of  &amp;N  pages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U61"/>
  <sheetViews>
    <sheetView zoomScale="65" workbookViewId="0"/>
  </sheetViews>
  <sheetFormatPr defaultRowHeight="13.2" x14ac:dyDescent="0.25"/>
  <cols>
    <col min="1" max="1" width="11.109375" customWidth="1"/>
    <col min="2" max="21" width="9.44140625" customWidth="1"/>
  </cols>
  <sheetData>
    <row r="1" spans="1:21" ht="23.4" x14ac:dyDescent="0.6">
      <c r="A1" s="17" t="s">
        <v>185</v>
      </c>
    </row>
    <row r="2" spans="1:21" ht="23.4" x14ac:dyDescent="0.6">
      <c r="A2" s="18" t="str">
        <f>+'International Tourist M.'!C2</f>
        <v>Percentage of Tourists</v>
      </c>
    </row>
    <row r="3" spans="1:21" s="4" customFormat="1" ht="28.8" x14ac:dyDescent="0.75">
      <c r="A3" s="18" t="str">
        <f>+'International Tourist M.'!C3</f>
        <v>As of January 2020   (1-20)</v>
      </c>
      <c r="B3" s="11"/>
      <c r="C3" s="12"/>
      <c r="D3" s="12"/>
      <c r="E3" s="11"/>
      <c r="F3" s="11"/>
      <c r="G3" s="11"/>
      <c r="H3" s="12"/>
      <c r="I3" s="12"/>
      <c r="J3" s="11"/>
      <c r="K3" s="11"/>
      <c r="L3" s="11"/>
      <c r="M3" s="12"/>
      <c r="N3" s="12"/>
      <c r="O3" s="11"/>
      <c r="P3" s="11"/>
      <c r="Q3" s="11"/>
      <c r="R3" s="12"/>
      <c r="S3" s="12"/>
      <c r="T3" s="11"/>
      <c r="U3" s="11"/>
    </row>
    <row r="4" spans="1:21" ht="21" customHeight="1" x14ac:dyDescent="0.55000000000000004">
      <c r="A4" s="336" t="s">
        <v>101</v>
      </c>
      <c r="B4" s="359" t="s">
        <v>15</v>
      </c>
      <c r="C4" s="359"/>
      <c r="D4" s="360"/>
      <c r="E4" s="76" t="s">
        <v>147</v>
      </c>
      <c r="F4" s="76" t="s">
        <v>147</v>
      </c>
      <c r="G4" s="359" t="s">
        <v>35</v>
      </c>
      <c r="H4" s="359"/>
      <c r="I4" s="360"/>
      <c r="J4" s="76" t="s">
        <v>147</v>
      </c>
      <c r="K4" s="76" t="s">
        <v>147</v>
      </c>
      <c r="L4" s="359" t="s">
        <v>46</v>
      </c>
      <c r="M4" s="359"/>
      <c r="N4" s="360"/>
      <c r="O4" s="76" t="s">
        <v>147</v>
      </c>
      <c r="P4" s="76" t="s">
        <v>147</v>
      </c>
      <c r="Q4" s="359" t="s">
        <v>60</v>
      </c>
      <c r="R4" s="359"/>
      <c r="S4" s="360"/>
      <c r="T4" s="76" t="s">
        <v>147</v>
      </c>
      <c r="U4" s="76" t="s">
        <v>147</v>
      </c>
    </row>
    <row r="5" spans="1:21" ht="20.399999999999999" x14ac:dyDescent="0.55000000000000004">
      <c r="A5" s="337"/>
      <c r="B5" s="34">
        <v>2018</v>
      </c>
      <c r="C5" s="34">
        <v>2019</v>
      </c>
      <c r="D5" s="34">
        <v>2020</v>
      </c>
      <c r="E5" s="10" t="s">
        <v>350</v>
      </c>
      <c r="F5" s="10" t="s">
        <v>351</v>
      </c>
      <c r="G5" s="34">
        <v>2018</v>
      </c>
      <c r="H5" s="34">
        <v>2019</v>
      </c>
      <c r="I5" s="34">
        <v>2020</v>
      </c>
      <c r="J5" s="10" t="s">
        <v>350</v>
      </c>
      <c r="K5" s="10" t="s">
        <v>351</v>
      </c>
      <c r="L5" s="34">
        <v>2018</v>
      </c>
      <c r="M5" s="34">
        <v>2019</v>
      </c>
      <c r="N5" s="34">
        <v>2020</v>
      </c>
      <c r="O5" s="10" t="s">
        <v>350</v>
      </c>
      <c r="P5" s="10" t="s">
        <v>351</v>
      </c>
      <c r="Q5" s="34">
        <v>2018</v>
      </c>
      <c r="R5" s="34">
        <v>2019</v>
      </c>
      <c r="S5" s="34">
        <v>2020</v>
      </c>
      <c r="T5" s="10" t="s">
        <v>350</v>
      </c>
      <c r="U5" s="10" t="s">
        <v>351</v>
      </c>
    </row>
    <row r="6" spans="1:21" ht="21" x14ac:dyDescent="0.6">
      <c r="A6" s="46" t="s">
        <v>102</v>
      </c>
      <c r="B6" s="13">
        <f>+'International Tourist M.'!U140</f>
        <v>21975</v>
      </c>
      <c r="C6" s="13">
        <f>+'International Tourist M.'!V140</f>
        <v>19750</v>
      </c>
      <c r="D6" s="13">
        <f>+'International Tourist M.'!W140</f>
        <v>9864</v>
      </c>
      <c r="E6" s="205">
        <f t="shared" ref="E6:E18" si="0">IFERROR(((D6-B6)/B6*100),0)</f>
        <v>-55.11262798634813</v>
      </c>
      <c r="F6" s="205">
        <f t="shared" ref="F6:F18" si="1">IFERROR(((D6-C6)/C6*100),0)</f>
        <v>-50.055696202531642</v>
      </c>
      <c r="G6" s="13">
        <f>+'International Tourist M.'!O64</f>
        <v>103</v>
      </c>
      <c r="H6" s="13">
        <f>+'International Tourist M.'!P64</f>
        <v>90</v>
      </c>
      <c r="I6" s="13">
        <f>+'International Tourist M.'!Q64</f>
        <v>80</v>
      </c>
      <c r="J6" s="205">
        <f t="shared" ref="J6:J18" si="2">IFERROR(((I6-G6)/G6*100),0)</f>
        <v>-22.330097087378643</v>
      </c>
      <c r="K6" s="205">
        <f t="shared" ref="K6:K18" si="3">IFERROR(((I6-H6)/H6*100),0)</f>
        <v>-11.111111111111111</v>
      </c>
      <c r="L6" s="13">
        <f>+'International Tourist M.'!C178</f>
        <v>2956</v>
      </c>
      <c r="M6" s="13">
        <f>+'International Tourist M.'!D178</f>
        <v>3560</v>
      </c>
      <c r="N6" s="13">
        <f>+'International Tourist M.'!E178</f>
        <v>1294</v>
      </c>
      <c r="O6" s="205">
        <f t="shared" ref="O6:O18" si="4">IFERROR(((N6-L6)/L6*100),0)</f>
        <v>-56.224627875507437</v>
      </c>
      <c r="P6" s="205">
        <f t="shared" ref="P6:P18" si="5">IFERROR(((N6-M6)/M6*100),0)</f>
        <v>-63.651685393258425</v>
      </c>
      <c r="Q6" s="13">
        <f>+'International Tourist M.'!I140</f>
        <v>1700</v>
      </c>
      <c r="R6" s="13">
        <f>+'International Tourist M.'!J140</f>
        <v>1422</v>
      </c>
      <c r="S6" s="13">
        <f>+'International Tourist M.'!K140</f>
        <v>1284</v>
      </c>
      <c r="T6" s="205">
        <f t="shared" ref="T6:T18" si="6">IFERROR(((S6-Q6)/Q6*100),0)</f>
        <v>-24.47058823529412</v>
      </c>
      <c r="U6" s="205">
        <f t="shared" ref="U6:U18" si="7">IFERROR(((S6-R6)/R6*100),0)</f>
        <v>-9.7046413502109701</v>
      </c>
    </row>
    <row r="7" spans="1:21" ht="21" x14ac:dyDescent="0.6">
      <c r="A7" s="47" t="s">
        <v>103</v>
      </c>
      <c r="B7" s="13">
        <f>+'International Tourist M.'!U141</f>
        <v>15086</v>
      </c>
      <c r="C7" s="13">
        <f>+'International Tourist M.'!V141</f>
        <v>19634</v>
      </c>
      <c r="D7" s="13">
        <f>+'International Tourist M.'!W141</f>
        <v>0</v>
      </c>
      <c r="E7" s="205">
        <f t="shared" si="0"/>
        <v>-100</v>
      </c>
      <c r="F7" s="205">
        <f t="shared" si="1"/>
        <v>-100</v>
      </c>
      <c r="G7" s="13">
        <f>+'International Tourist M.'!O65</f>
        <v>224</v>
      </c>
      <c r="H7" s="13">
        <f>+'International Tourist M.'!P65</f>
        <v>130</v>
      </c>
      <c r="I7" s="13">
        <f>+'International Tourist M.'!Q65</f>
        <v>0</v>
      </c>
      <c r="J7" s="205">
        <f t="shared" si="2"/>
        <v>-100</v>
      </c>
      <c r="K7" s="205">
        <f t="shared" si="3"/>
        <v>-100</v>
      </c>
      <c r="L7" s="13">
        <f>+'International Tourist M.'!C179</f>
        <v>3129</v>
      </c>
      <c r="M7" s="13">
        <f>+'International Tourist M.'!D179</f>
        <v>3534</v>
      </c>
      <c r="N7" s="13">
        <f>+'International Tourist M.'!E179</f>
        <v>0</v>
      </c>
      <c r="O7" s="205">
        <f t="shared" si="4"/>
        <v>-100</v>
      </c>
      <c r="P7" s="205">
        <f t="shared" si="5"/>
        <v>-100</v>
      </c>
      <c r="Q7" s="13">
        <f>+'International Tourist M.'!I141</f>
        <v>1339</v>
      </c>
      <c r="R7" s="13">
        <f>+'International Tourist M.'!J141</f>
        <v>1566</v>
      </c>
      <c r="S7" s="13">
        <f>+'International Tourist M.'!K141</f>
        <v>0</v>
      </c>
      <c r="T7" s="205">
        <f t="shared" si="6"/>
        <v>-100</v>
      </c>
      <c r="U7" s="205">
        <f t="shared" si="7"/>
        <v>-100</v>
      </c>
    </row>
    <row r="8" spans="1:21" ht="21" x14ac:dyDescent="0.6">
      <c r="A8" s="47" t="s">
        <v>104</v>
      </c>
      <c r="B8" s="13">
        <f>+'International Tourist M.'!U142</f>
        <v>16383</v>
      </c>
      <c r="C8" s="13">
        <f>+'International Tourist M.'!V142</f>
        <v>17715</v>
      </c>
      <c r="D8" s="13">
        <f>+'International Tourist M.'!W142</f>
        <v>0</v>
      </c>
      <c r="E8" s="205">
        <f t="shared" si="0"/>
        <v>-100</v>
      </c>
      <c r="F8" s="205">
        <f t="shared" si="1"/>
        <v>-100</v>
      </c>
      <c r="G8" s="13">
        <f>+'International Tourist M.'!O66</f>
        <v>130</v>
      </c>
      <c r="H8" s="13">
        <f>+'International Tourist M.'!P66</f>
        <v>117</v>
      </c>
      <c r="I8" s="13">
        <f>+'International Tourist M.'!Q66</f>
        <v>0</v>
      </c>
      <c r="J8" s="205">
        <f t="shared" si="2"/>
        <v>-100</v>
      </c>
      <c r="K8" s="205">
        <f t="shared" si="3"/>
        <v>-100</v>
      </c>
      <c r="L8" s="13">
        <f>+'International Tourist M.'!C180</f>
        <v>2981</v>
      </c>
      <c r="M8" s="13">
        <f>+'International Tourist M.'!D180</f>
        <v>2855</v>
      </c>
      <c r="N8" s="13">
        <f>+'International Tourist M.'!E180</f>
        <v>0</v>
      </c>
      <c r="O8" s="205">
        <f t="shared" si="4"/>
        <v>-100</v>
      </c>
      <c r="P8" s="205">
        <f t="shared" si="5"/>
        <v>-100</v>
      </c>
      <c r="Q8" s="13">
        <f>+'International Tourist M.'!I142</f>
        <v>1022</v>
      </c>
      <c r="R8" s="13">
        <f>+'International Tourist M.'!J142</f>
        <v>1441</v>
      </c>
      <c r="S8" s="13">
        <f>+'International Tourist M.'!K142</f>
        <v>0</v>
      </c>
      <c r="T8" s="205">
        <f t="shared" si="6"/>
        <v>-100</v>
      </c>
      <c r="U8" s="205">
        <f t="shared" si="7"/>
        <v>-100</v>
      </c>
    </row>
    <row r="9" spans="1:21" ht="21" x14ac:dyDescent="0.6">
      <c r="A9" s="47" t="s">
        <v>105</v>
      </c>
      <c r="B9" s="13">
        <f>+'International Tourist M.'!U143</f>
        <v>12848</v>
      </c>
      <c r="C9" s="13">
        <f>+'International Tourist M.'!V143</f>
        <v>11171</v>
      </c>
      <c r="D9" s="13">
        <f>+'International Tourist M.'!W143</f>
        <v>0</v>
      </c>
      <c r="E9" s="205">
        <f t="shared" si="0"/>
        <v>-100</v>
      </c>
      <c r="F9" s="205">
        <f t="shared" si="1"/>
        <v>-100</v>
      </c>
      <c r="G9" s="13">
        <f>+'International Tourist M.'!O67</f>
        <v>7</v>
      </c>
      <c r="H9" s="13">
        <f>+'International Tourist M.'!P67</f>
        <v>17</v>
      </c>
      <c r="I9" s="13">
        <f>+'International Tourist M.'!Q67</f>
        <v>0</v>
      </c>
      <c r="J9" s="205">
        <f t="shared" si="2"/>
        <v>-100</v>
      </c>
      <c r="K9" s="205">
        <f t="shared" si="3"/>
        <v>-100</v>
      </c>
      <c r="L9" s="13">
        <f>+'International Tourist M.'!C181</f>
        <v>1991</v>
      </c>
      <c r="M9" s="13">
        <f>+'International Tourist M.'!D181</f>
        <v>2410</v>
      </c>
      <c r="N9" s="13">
        <f>+'International Tourist M.'!E181</f>
        <v>0</v>
      </c>
      <c r="O9" s="205">
        <f t="shared" si="4"/>
        <v>-100</v>
      </c>
      <c r="P9" s="205">
        <f t="shared" si="5"/>
        <v>-100</v>
      </c>
      <c r="Q9" s="13">
        <f>+'International Tourist M.'!I143</f>
        <v>465</v>
      </c>
      <c r="R9" s="13">
        <f>+'International Tourist M.'!J143</f>
        <v>358</v>
      </c>
      <c r="S9" s="13">
        <f>+'International Tourist M.'!K143</f>
        <v>0</v>
      </c>
      <c r="T9" s="205">
        <f t="shared" si="6"/>
        <v>-100</v>
      </c>
      <c r="U9" s="205">
        <f t="shared" si="7"/>
        <v>-100</v>
      </c>
    </row>
    <row r="10" spans="1:21" ht="21" x14ac:dyDescent="0.6">
      <c r="A10" s="47" t="s">
        <v>106</v>
      </c>
      <c r="B10" s="13">
        <f>+'International Tourist M.'!U144</f>
        <v>6014</v>
      </c>
      <c r="C10" s="13">
        <f>+'International Tourist M.'!V144</f>
        <v>4488</v>
      </c>
      <c r="D10" s="13">
        <f>+'International Tourist M.'!W144</f>
        <v>0</v>
      </c>
      <c r="E10" s="205">
        <f t="shared" si="0"/>
        <v>-100</v>
      </c>
      <c r="F10" s="205">
        <f t="shared" si="1"/>
        <v>-100</v>
      </c>
      <c r="G10" s="13">
        <f>+'International Tourist M.'!O68</f>
        <v>0</v>
      </c>
      <c r="H10" s="13">
        <f>+'International Tourist M.'!P68</f>
        <v>0</v>
      </c>
      <c r="I10" s="13">
        <f>+'International Tourist M.'!Q68</f>
        <v>0</v>
      </c>
      <c r="J10" s="205">
        <f t="shared" si="2"/>
        <v>0</v>
      </c>
      <c r="K10" s="205">
        <f t="shared" si="3"/>
        <v>0</v>
      </c>
      <c r="L10" s="13">
        <f>+'International Tourist M.'!C182</f>
        <v>1783</v>
      </c>
      <c r="M10" s="13">
        <f>+'International Tourist M.'!D182</f>
        <v>1267</v>
      </c>
      <c r="N10" s="13">
        <f>+'International Tourist M.'!E182</f>
        <v>0</v>
      </c>
      <c r="O10" s="205">
        <f t="shared" si="4"/>
        <v>-100</v>
      </c>
      <c r="P10" s="205">
        <f t="shared" si="5"/>
        <v>-100</v>
      </c>
      <c r="Q10" s="13">
        <f>+'International Tourist M.'!I144</f>
        <v>295</v>
      </c>
      <c r="R10" s="13">
        <f>+'International Tourist M.'!J144</f>
        <v>246</v>
      </c>
      <c r="S10" s="13">
        <f>+'International Tourist M.'!K144</f>
        <v>0</v>
      </c>
      <c r="T10" s="205">
        <f t="shared" si="6"/>
        <v>-100</v>
      </c>
      <c r="U10" s="205">
        <f t="shared" si="7"/>
        <v>-100</v>
      </c>
    </row>
    <row r="11" spans="1:21" ht="21" x14ac:dyDescent="0.6">
      <c r="A11" s="47" t="s">
        <v>107</v>
      </c>
      <c r="B11" s="13">
        <f>+'International Tourist M.'!U145</f>
        <v>5221</v>
      </c>
      <c r="C11" s="13">
        <f>+'International Tourist M.'!V145</f>
        <v>2632</v>
      </c>
      <c r="D11" s="13">
        <f>+'International Tourist M.'!W145</f>
        <v>0</v>
      </c>
      <c r="E11" s="205">
        <f t="shared" si="0"/>
        <v>-100</v>
      </c>
      <c r="F11" s="205">
        <f t="shared" si="1"/>
        <v>-100</v>
      </c>
      <c r="G11" s="13">
        <f>+'International Tourist M.'!O69</f>
        <v>0</v>
      </c>
      <c r="H11" s="13">
        <f>+'International Tourist M.'!P69</f>
        <v>2</v>
      </c>
      <c r="I11" s="13">
        <f>+'International Tourist M.'!Q69</f>
        <v>0</v>
      </c>
      <c r="J11" s="205">
        <f t="shared" si="2"/>
        <v>0</v>
      </c>
      <c r="K11" s="205">
        <f t="shared" si="3"/>
        <v>-100</v>
      </c>
      <c r="L11" s="13">
        <f>+'International Tourist M.'!C183</f>
        <v>1513</v>
      </c>
      <c r="M11" s="13">
        <f>+'International Tourist M.'!D183</f>
        <v>1937</v>
      </c>
      <c r="N11" s="13">
        <f>+'International Tourist M.'!E183</f>
        <v>0</v>
      </c>
      <c r="O11" s="205">
        <f t="shared" si="4"/>
        <v>-100</v>
      </c>
      <c r="P11" s="205">
        <f t="shared" si="5"/>
        <v>-100</v>
      </c>
      <c r="Q11" s="13">
        <f>+'International Tourist M.'!I145</f>
        <v>197</v>
      </c>
      <c r="R11" s="13">
        <f>+'International Tourist M.'!J145</f>
        <v>224</v>
      </c>
      <c r="S11" s="13">
        <f>+'International Tourist M.'!K145</f>
        <v>0</v>
      </c>
      <c r="T11" s="205">
        <f t="shared" si="6"/>
        <v>-100</v>
      </c>
      <c r="U11" s="205">
        <f t="shared" si="7"/>
        <v>-100</v>
      </c>
    </row>
    <row r="12" spans="1:21" ht="21" x14ac:dyDescent="0.6">
      <c r="A12" s="47" t="s">
        <v>108</v>
      </c>
      <c r="B12" s="13">
        <f>+'International Tourist M.'!U146</f>
        <v>5139</v>
      </c>
      <c r="C12" s="13">
        <f>+'International Tourist M.'!V146</f>
        <v>2350</v>
      </c>
      <c r="D12" s="13">
        <f>+'International Tourist M.'!W146</f>
        <v>0</v>
      </c>
      <c r="E12" s="205">
        <f t="shared" si="0"/>
        <v>-100</v>
      </c>
      <c r="F12" s="205">
        <f t="shared" si="1"/>
        <v>-100</v>
      </c>
      <c r="G12" s="13">
        <f>+'International Tourist M.'!O70</f>
        <v>10</v>
      </c>
      <c r="H12" s="13">
        <f>+'International Tourist M.'!P70</f>
        <v>0</v>
      </c>
      <c r="I12" s="13">
        <f>+'International Tourist M.'!Q70</f>
        <v>0</v>
      </c>
      <c r="J12" s="205">
        <f t="shared" si="2"/>
        <v>-100</v>
      </c>
      <c r="K12" s="205">
        <f t="shared" si="3"/>
        <v>0</v>
      </c>
      <c r="L12" s="13">
        <f>+'International Tourist M.'!C184</f>
        <v>3733</v>
      </c>
      <c r="M12" s="13">
        <f>+'International Tourist M.'!D184</f>
        <v>3111</v>
      </c>
      <c r="N12" s="13">
        <f>+'International Tourist M.'!E184</f>
        <v>0</v>
      </c>
      <c r="O12" s="205">
        <f t="shared" si="4"/>
        <v>-100</v>
      </c>
      <c r="P12" s="205">
        <f t="shared" si="5"/>
        <v>-100</v>
      </c>
      <c r="Q12" s="13">
        <f>+'International Tourist M.'!I146</f>
        <v>349</v>
      </c>
      <c r="R12" s="13">
        <f>+'International Tourist M.'!J146</f>
        <v>486</v>
      </c>
      <c r="S12" s="13">
        <f>+'International Tourist M.'!K146</f>
        <v>0</v>
      </c>
      <c r="T12" s="205">
        <f t="shared" si="6"/>
        <v>-100</v>
      </c>
      <c r="U12" s="205">
        <f t="shared" si="7"/>
        <v>-100</v>
      </c>
    </row>
    <row r="13" spans="1:21" ht="21" x14ac:dyDescent="0.6">
      <c r="A13" s="47" t="s">
        <v>109</v>
      </c>
      <c r="B13" s="13">
        <f>+'International Tourist M.'!U147</f>
        <v>5569</v>
      </c>
      <c r="C13" s="13">
        <f>+'International Tourist M.'!V147</f>
        <v>2014</v>
      </c>
      <c r="D13" s="13">
        <f>+'International Tourist M.'!W147</f>
        <v>0</v>
      </c>
      <c r="E13" s="205">
        <f t="shared" si="0"/>
        <v>-100</v>
      </c>
      <c r="F13" s="205">
        <f t="shared" si="1"/>
        <v>-100</v>
      </c>
      <c r="G13" s="13">
        <f>+'International Tourist M.'!O71</f>
        <v>28</v>
      </c>
      <c r="H13" s="13">
        <f>+'International Tourist M.'!P71</f>
        <v>17</v>
      </c>
      <c r="I13" s="13">
        <f>+'International Tourist M.'!Q71</f>
        <v>0</v>
      </c>
      <c r="J13" s="205">
        <f t="shared" si="2"/>
        <v>-100</v>
      </c>
      <c r="K13" s="205">
        <f t="shared" si="3"/>
        <v>-100</v>
      </c>
      <c r="L13" s="13">
        <f>+'International Tourist M.'!C185</f>
        <v>2632</v>
      </c>
      <c r="M13" s="13">
        <f>+'International Tourist M.'!D185</f>
        <v>3153</v>
      </c>
      <c r="N13" s="13">
        <f>+'International Tourist M.'!E185</f>
        <v>0</v>
      </c>
      <c r="O13" s="205">
        <f t="shared" si="4"/>
        <v>-100</v>
      </c>
      <c r="P13" s="205">
        <f t="shared" si="5"/>
        <v>-100</v>
      </c>
      <c r="Q13" s="13">
        <f>+'International Tourist M.'!I147</f>
        <v>307</v>
      </c>
      <c r="R13" s="13">
        <f>+'International Tourist M.'!J147</f>
        <v>339</v>
      </c>
      <c r="S13" s="13">
        <f>+'International Tourist M.'!K147</f>
        <v>0</v>
      </c>
      <c r="T13" s="205">
        <f t="shared" si="6"/>
        <v>-100</v>
      </c>
      <c r="U13" s="205">
        <f t="shared" si="7"/>
        <v>-100</v>
      </c>
    </row>
    <row r="14" spans="1:21" ht="21" x14ac:dyDescent="0.6">
      <c r="A14" s="47" t="s">
        <v>125</v>
      </c>
      <c r="B14" s="13">
        <f>+'International Tourist M.'!U148</f>
        <v>6189</v>
      </c>
      <c r="C14" s="13">
        <f>+'International Tourist M.'!V148</f>
        <v>5932</v>
      </c>
      <c r="D14" s="13">
        <f>+'International Tourist M.'!W148</f>
        <v>0</v>
      </c>
      <c r="E14" s="205">
        <f t="shared" si="0"/>
        <v>-100</v>
      </c>
      <c r="F14" s="205">
        <f t="shared" si="1"/>
        <v>-100</v>
      </c>
      <c r="G14" s="13">
        <f>+'International Tourist M.'!O72</f>
        <v>18</v>
      </c>
      <c r="H14" s="13">
        <f>+'International Tourist M.'!P72</f>
        <v>18</v>
      </c>
      <c r="I14" s="13">
        <f>+'International Tourist M.'!Q72</f>
        <v>0</v>
      </c>
      <c r="J14" s="205">
        <f t="shared" si="2"/>
        <v>-100</v>
      </c>
      <c r="K14" s="205">
        <f t="shared" si="3"/>
        <v>-100</v>
      </c>
      <c r="L14" s="13">
        <f>+'International Tourist M.'!C186</f>
        <v>2375</v>
      </c>
      <c r="M14" s="13">
        <f>+'International Tourist M.'!D186</f>
        <v>2290</v>
      </c>
      <c r="N14" s="13">
        <f>+'International Tourist M.'!E186</f>
        <v>0</v>
      </c>
      <c r="O14" s="205">
        <f t="shared" si="4"/>
        <v>-100</v>
      </c>
      <c r="P14" s="205">
        <f t="shared" si="5"/>
        <v>-100</v>
      </c>
      <c r="Q14" s="13">
        <f>+'International Tourist M.'!I148</f>
        <v>368</v>
      </c>
      <c r="R14" s="13">
        <f>+'International Tourist M.'!J148</f>
        <v>351</v>
      </c>
      <c r="S14" s="13">
        <f>+'International Tourist M.'!K148</f>
        <v>0</v>
      </c>
      <c r="T14" s="205">
        <f t="shared" si="6"/>
        <v>-100</v>
      </c>
      <c r="U14" s="205">
        <f t="shared" si="7"/>
        <v>-100</v>
      </c>
    </row>
    <row r="15" spans="1:21" ht="21" x14ac:dyDescent="0.6">
      <c r="A15" s="47" t="s">
        <v>110</v>
      </c>
      <c r="B15" s="13">
        <f>+'International Tourist M.'!U149</f>
        <v>9347</v>
      </c>
      <c r="C15" s="13">
        <f>+'International Tourist M.'!V149</f>
        <v>11205</v>
      </c>
      <c r="D15" s="13">
        <f>+'International Tourist M.'!W149</f>
        <v>0</v>
      </c>
      <c r="E15" s="205">
        <f t="shared" si="0"/>
        <v>-100</v>
      </c>
      <c r="F15" s="205">
        <f t="shared" si="1"/>
        <v>-100</v>
      </c>
      <c r="G15" s="13">
        <f>+'International Tourist M.'!O73</f>
        <v>0</v>
      </c>
      <c r="H15" s="13">
        <f>+'International Tourist M.'!P73</f>
        <v>0</v>
      </c>
      <c r="I15" s="13">
        <f>+'International Tourist M.'!Q73</f>
        <v>0</v>
      </c>
      <c r="J15" s="205">
        <f t="shared" si="2"/>
        <v>0</v>
      </c>
      <c r="K15" s="205">
        <f t="shared" si="3"/>
        <v>0</v>
      </c>
      <c r="L15" s="13">
        <f>+'International Tourist M.'!C187</f>
        <v>1707</v>
      </c>
      <c r="M15" s="13">
        <f>+'International Tourist M.'!D187</f>
        <v>2106</v>
      </c>
      <c r="N15" s="13">
        <f>+'International Tourist M.'!E187</f>
        <v>0</v>
      </c>
      <c r="O15" s="205">
        <f t="shared" si="4"/>
        <v>-100</v>
      </c>
      <c r="P15" s="205">
        <f t="shared" si="5"/>
        <v>-100</v>
      </c>
      <c r="Q15" s="13">
        <f>+'International Tourist M.'!I149</f>
        <v>326</v>
      </c>
      <c r="R15" s="13">
        <f>+'International Tourist M.'!J149</f>
        <v>438</v>
      </c>
      <c r="S15" s="13">
        <f>+'International Tourist M.'!K149</f>
        <v>0</v>
      </c>
      <c r="T15" s="205">
        <f t="shared" si="6"/>
        <v>-100</v>
      </c>
      <c r="U15" s="205">
        <f t="shared" si="7"/>
        <v>-100</v>
      </c>
    </row>
    <row r="16" spans="1:21" ht="21" x14ac:dyDescent="0.6">
      <c r="A16" s="47" t="s">
        <v>111</v>
      </c>
      <c r="B16" s="13">
        <f>+'International Tourist M.'!U150</f>
        <v>13459</v>
      </c>
      <c r="C16" s="13">
        <f>+'International Tourist M.'!V150</f>
        <v>8834</v>
      </c>
      <c r="D16" s="13">
        <f>+'International Tourist M.'!W150</f>
        <v>0</v>
      </c>
      <c r="E16" s="205">
        <f t="shared" si="0"/>
        <v>-100</v>
      </c>
      <c r="F16" s="205">
        <f t="shared" si="1"/>
        <v>-100</v>
      </c>
      <c r="G16" s="13">
        <f>+'International Tourist M.'!O74</f>
        <v>150</v>
      </c>
      <c r="H16" s="13">
        <f>+'International Tourist M.'!P74</f>
        <v>191</v>
      </c>
      <c r="I16" s="13">
        <f>+'International Tourist M.'!Q74</f>
        <v>0</v>
      </c>
      <c r="J16" s="205">
        <f t="shared" si="2"/>
        <v>-100</v>
      </c>
      <c r="K16" s="205">
        <f t="shared" si="3"/>
        <v>-100</v>
      </c>
      <c r="L16" s="13">
        <f>+'International Tourist M.'!C188</f>
        <v>2265</v>
      </c>
      <c r="M16" s="13">
        <f>+'International Tourist M.'!D188</f>
        <v>2769</v>
      </c>
      <c r="N16" s="13">
        <f>+'International Tourist M.'!E188</f>
        <v>0</v>
      </c>
      <c r="O16" s="205">
        <f t="shared" si="4"/>
        <v>-100</v>
      </c>
      <c r="P16" s="205">
        <f t="shared" si="5"/>
        <v>-100</v>
      </c>
      <c r="Q16" s="13">
        <f>+'International Tourist M.'!I150</f>
        <v>1730</v>
      </c>
      <c r="R16" s="13">
        <f>+'International Tourist M.'!J150</f>
        <v>1741</v>
      </c>
      <c r="S16" s="13">
        <f>+'International Tourist M.'!K150</f>
        <v>0</v>
      </c>
      <c r="T16" s="205">
        <f t="shared" si="6"/>
        <v>-100</v>
      </c>
      <c r="U16" s="205">
        <f t="shared" si="7"/>
        <v>-100</v>
      </c>
    </row>
    <row r="17" spans="1:21" ht="21" x14ac:dyDescent="0.6">
      <c r="A17" s="47" t="s">
        <v>112</v>
      </c>
      <c r="B17" s="13">
        <f>+'International Tourist M.'!U151</f>
        <v>17082</v>
      </c>
      <c r="C17" s="13">
        <f>+'International Tourist M.'!V151</f>
        <v>9821</v>
      </c>
      <c r="D17" s="13">
        <f>+'International Tourist M.'!W151</f>
        <v>0</v>
      </c>
      <c r="E17" s="205">
        <f t="shared" si="0"/>
        <v>-100</v>
      </c>
      <c r="F17" s="205">
        <f t="shared" si="1"/>
        <v>-100</v>
      </c>
      <c r="G17" s="13">
        <f>+'International Tourist M.'!O75</f>
        <v>72</v>
      </c>
      <c r="H17" s="13">
        <f>+'International Tourist M.'!P75</f>
        <v>52</v>
      </c>
      <c r="I17" s="13">
        <f>+'International Tourist M.'!Q75</f>
        <v>0</v>
      </c>
      <c r="J17" s="205">
        <f t="shared" si="2"/>
        <v>-100</v>
      </c>
      <c r="K17" s="205">
        <f t="shared" si="3"/>
        <v>-100</v>
      </c>
      <c r="L17" s="13">
        <f>+'International Tourist M.'!C189</f>
        <v>2501</v>
      </c>
      <c r="M17" s="13">
        <f>+'International Tourist M.'!D189</f>
        <v>2448</v>
      </c>
      <c r="N17" s="13">
        <f>+'International Tourist M.'!E189</f>
        <v>0</v>
      </c>
      <c r="O17" s="205">
        <f t="shared" si="4"/>
        <v>-100</v>
      </c>
      <c r="P17" s="205">
        <f t="shared" si="5"/>
        <v>-100</v>
      </c>
      <c r="Q17" s="13">
        <f>+'International Tourist M.'!I151</f>
        <v>1268</v>
      </c>
      <c r="R17" s="13">
        <f>+'International Tourist M.'!J151</f>
        <v>1846</v>
      </c>
      <c r="S17" s="13">
        <f>+'International Tourist M.'!K151</f>
        <v>0</v>
      </c>
      <c r="T17" s="205">
        <f t="shared" si="6"/>
        <v>-100</v>
      </c>
      <c r="U17" s="205">
        <f t="shared" si="7"/>
        <v>-100</v>
      </c>
    </row>
    <row r="18" spans="1:21" ht="21" x14ac:dyDescent="0.6">
      <c r="A18" s="47" t="s">
        <v>113</v>
      </c>
      <c r="B18" s="14">
        <f t="shared" ref="B18:S18" si="8">SUM(B6:B17)</f>
        <v>134312</v>
      </c>
      <c r="C18" s="14">
        <f t="shared" si="8"/>
        <v>115546</v>
      </c>
      <c r="D18" s="14">
        <f t="shared" si="8"/>
        <v>9864</v>
      </c>
      <c r="E18" s="205">
        <f t="shared" si="0"/>
        <v>-92.655905652510569</v>
      </c>
      <c r="F18" s="205">
        <f t="shared" si="1"/>
        <v>-91.463140221210608</v>
      </c>
      <c r="G18" s="14">
        <f t="shared" si="8"/>
        <v>742</v>
      </c>
      <c r="H18" s="14">
        <f t="shared" si="8"/>
        <v>634</v>
      </c>
      <c r="I18" s="14">
        <f t="shared" si="8"/>
        <v>80</v>
      </c>
      <c r="J18" s="205">
        <f t="shared" si="2"/>
        <v>-89.218328840970358</v>
      </c>
      <c r="K18" s="205">
        <f t="shared" si="3"/>
        <v>-87.381703470031553</v>
      </c>
      <c r="L18" s="14">
        <f t="shared" si="8"/>
        <v>29566</v>
      </c>
      <c r="M18" s="14">
        <f t="shared" si="8"/>
        <v>31440</v>
      </c>
      <c r="N18" s="14">
        <f t="shared" si="8"/>
        <v>1294</v>
      </c>
      <c r="O18" s="205">
        <f t="shared" si="4"/>
        <v>-95.623351146587297</v>
      </c>
      <c r="P18" s="205">
        <f t="shared" si="5"/>
        <v>-95.88422391857506</v>
      </c>
      <c r="Q18" s="14">
        <f t="shared" si="8"/>
        <v>9366</v>
      </c>
      <c r="R18" s="14">
        <f t="shared" si="8"/>
        <v>10458</v>
      </c>
      <c r="S18" s="14">
        <f t="shared" si="8"/>
        <v>1284</v>
      </c>
      <c r="T18" s="205">
        <f t="shared" si="6"/>
        <v>-86.290839205637411</v>
      </c>
      <c r="U18" s="205">
        <f t="shared" si="7"/>
        <v>-87.722317842799768</v>
      </c>
    </row>
    <row r="21" spans="1:21" ht="20.399999999999999" x14ac:dyDescent="0.55000000000000004">
      <c r="B21" s="11"/>
      <c r="C21" s="12"/>
      <c r="D21" s="12"/>
      <c r="E21" s="11"/>
      <c r="F21" s="11"/>
      <c r="G21" s="11"/>
      <c r="H21" s="12"/>
      <c r="I21" s="12"/>
      <c r="J21" s="11"/>
      <c r="K21" s="11"/>
      <c r="L21" s="11"/>
      <c r="M21" s="12"/>
      <c r="N21" s="12"/>
      <c r="O21" s="11"/>
      <c r="P21" s="11"/>
      <c r="Q21" s="11"/>
      <c r="R21" s="12"/>
      <c r="S21" s="12"/>
      <c r="T21" s="11"/>
      <c r="U21" s="11"/>
    </row>
    <row r="22" spans="1:21" ht="21" customHeight="1" x14ac:dyDescent="0.55000000000000004">
      <c r="A22" s="336" t="s">
        <v>101</v>
      </c>
      <c r="B22" s="359" t="s">
        <v>65</v>
      </c>
      <c r="C22" s="359"/>
      <c r="D22" s="360"/>
      <c r="E22" s="76" t="s">
        <v>147</v>
      </c>
      <c r="F22" s="76" t="s">
        <v>147</v>
      </c>
      <c r="G22" s="359" t="s">
        <v>84</v>
      </c>
      <c r="H22" s="359"/>
      <c r="I22" s="360"/>
      <c r="J22" s="76" t="s">
        <v>147</v>
      </c>
      <c r="K22" s="76" t="s">
        <v>147</v>
      </c>
      <c r="L22" s="359" t="s">
        <v>94</v>
      </c>
      <c r="M22" s="359"/>
      <c r="N22" s="360"/>
      <c r="O22" s="76" t="s">
        <v>147</v>
      </c>
      <c r="P22" s="76" t="s">
        <v>147</v>
      </c>
      <c r="Q22" s="359" t="s">
        <v>96</v>
      </c>
      <c r="R22" s="359"/>
      <c r="S22" s="360"/>
      <c r="T22" s="76" t="s">
        <v>147</v>
      </c>
      <c r="U22" s="76" t="s">
        <v>147</v>
      </c>
    </row>
    <row r="23" spans="1:21" ht="20.399999999999999" x14ac:dyDescent="0.55000000000000004">
      <c r="A23" s="337"/>
      <c r="B23" s="34">
        <v>2018</v>
      </c>
      <c r="C23" s="34">
        <v>2019</v>
      </c>
      <c r="D23" s="34">
        <v>2020</v>
      </c>
      <c r="E23" s="10" t="s">
        <v>350</v>
      </c>
      <c r="F23" s="10" t="s">
        <v>351</v>
      </c>
      <c r="G23" s="34">
        <v>2018</v>
      </c>
      <c r="H23" s="34">
        <v>2019</v>
      </c>
      <c r="I23" s="34">
        <v>2020</v>
      </c>
      <c r="J23" s="10" t="s">
        <v>350</v>
      </c>
      <c r="K23" s="10" t="s">
        <v>351</v>
      </c>
      <c r="L23" s="34">
        <v>2018</v>
      </c>
      <c r="M23" s="34">
        <v>2019</v>
      </c>
      <c r="N23" s="34">
        <v>2020</v>
      </c>
      <c r="O23" s="10" t="s">
        <v>350</v>
      </c>
      <c r="P23" s="10" t="s">
        <v>351</v>
      </c>
      <c r="Q23" s="34">
        <v>2018</v>
      </c>
      <c r="R23" s="34">
        <v>2019</v>
      </c>
      <c r="S23" s="34">
        <v>2020</v>
      </c>
      <c r="T23" s="10" t="s">
        <v>350</v>
      </c>
      <c r="U23" s="10" t="s">
        <v>351</v>
      </c>
    </row>
    <row r="24" spans="1:21" ht="21" x14ac:dyDescent="0.6">
      <c r="A24" s="46" t="s">
        <v>102</v>
      </c>
      <c r="B24" s="13">
        <f>+'International Tourist M.'!R140</f>
        <v>102</v>
      </c>
      <c r="C24" s="13">
        <f>+'International Tourist M.'!S140</f>
        <v>64</v>
      </c>
      <c r="D24" s="13">
        <f>+'International Tourist M.'!T140</f>
        <v>75</v>
      </c>
      <c r="E24" s="205">
        <f t="shared" ref="E24:E36" si="9">IFERROR(((D24-B24)/B24*100),0)</f>
        <v>-26.47058823529412</v>
      </c>
      <c r="F24" s="205">
        <f t="shared" ref="F24:F36" si="10">IFERROR(((D24-C24)/C24*100),0)</f>
        <v>17.1875</v>
      </c>
      <c r="G24" s="13">
        <f>+'International Tourist M.'!I26</f>
        <v>0</v>
      </c>
      <c r="H24" s="13">
        <f>+'International Tourist M.'!J26</f>
        <v>0</v>
      </c>
      <c r="I24" s="13">
        <f>+'International Tourist M.'!K26</f>
        <v>2</v>
      </c>
      <c r="J24" s="205">
        <f t="shared" ref="J24:J36" si="11">IFERROR(((I24-G24)/G24*100),0)</f>
        <v>0</v>
      </c>
      <c r="K24" s="205">
        <f t="shared" ref="K24:K36" si="12">IFERROR(((I24-H24)/H24*100),0)</f>
        <v>0</v>
      </c>
      <c r="L24" s="13">
        <f>+'International Tourist M.'!L8</f>
        <v>11</v>
      </c>
      <c r="M24" s="13">
        <f>+'International Tourist M.'!M8</f>
        <v>0</v>
      </c>
      <c r="N24" s="13">
        <f>+'International Tourist M.'!N8</f>
        <v>0</v>
      </c>
      <c r="O24" s="205">
        <f t="shared" ref="O24:O36" si="13">IFERROR(((N24-L24)/L24*100),0)</f>
        <v>-100</v>
      </c>
      <c r="P24" s="205">
        <f t="shared" ref="P24:P36" si="14">IFERROR(((N24-M24)/M24*100),0)</f>
        <v>0</v>
      </c>
      <c r="Q24" s="13">
        <f>+'International Tourist M.'!U45</f>
        <v>0</v>
      </c>
      <c r="R24" s="13">
        <f>+'International Tourist M.'!V45</f>
        <v>0</v>
      </c>
      <c r="S24" s="13">
        <f>+'International Tourist M.'!W45</f>
        <v>0</v>
      </c>
      <c r="T24" s="205">
        <f t="shared" ref="T24:T36" si="15">IFERROR(((S24-Q24)/Q24*100),0)</f>
        <v>0</v>
      </c>
      <c r="U24" s="205">
        <f t="shared" ref="U24:U36" si="16">IFERROR(((S24-R24)/R24*100),0)</f>
        <v>0</v>
      </c>
    </row>
    <row r="25" spans="1:21" ht="21" x14ac:dyDescent="0.6">
      <c r="A25" s="47" t="s">
        <v>103</v>
      </c>
      <c r="B25" s="13">
        <f>+'International Tourist M.'!R141</f>
        <v>155</v>
      </c>
      <c r="C25" s="13">
        <f>+'International Tourist M.'!S141</f>
        <v>188</v>
      </c>
      <c r="D25" s="13">
        <f>+'International Tourist M.'!T141</f>
        <v>0</v>
      </c>
      <c r="E25" s="205">
        <f t="shared" si="9"/>
        <v>-100</v>
      </c>
      <c r="F25" s="205">
        <f t="shared" si="10"/>
        <v>-100</v>
      </c>
      <c r="G25" s="13">
        <f>+'International Tourist M.'!I27</f>
        <v>22</v>
      </c>
      <c r="H25" s="13">
        <f>+'International Tourist M.'!J27</f>
        <v>75</v>
      </c>
      <c r="I25" s="13">
        <f>+'International Tourist M.'!K27</f>
        <v>0</v>
      </c>
      <c r="J25" s="205">
        <f t="shared" si="11"/>
        <v>-100</v>
      </c>
      <c r="K25" s="205">
        <f t="shared" si="12"/>
        <v>-100</v>
      </c>
      <c r="L25" s="13">
        <f>+'International Tourist M.'!L9</f>
        <v>2</v>
      </c>
      <c r="M25" s="13">
        <f>+'International Tourist M.'!M9</f>
        <v>0</v>
      </c>
      <c r="N25" s="13">
        <f>+'International Tourist M.'!N9</f>
        <v>0</v>
      </c>
      <c r="O25" s="205">
        <f t="shared" si="13"/>
        <v>-100</v>
      </c>
      <c r="P25" s="205">
        <f t="shared" si="14"/>
        <v>0</v>
      </c>
      <c r="Q25" s="13">
        <f>+'International Tourist M.'!U46</f>
        <v>0</v>
      </c>
      <c r="R25" s="13">
        <f>+'International Tourist M.'!V46</f>
        <v>0</v>
      </c>
      <c r="S25" s="13">
        <f>+'International Tourist M.'!W46</f>
        <v>0</v>
      </c>
      <c r="T25" s="205">
        <f t="shared" si="15"/>
        <v>0</v>
      </c>
      <c r="U25" s="205">
        <f t="shared" si="16"/>
        <v>0</v>
      </c>
    </row>
    <row r="26" spans="1:21" ht="21" x14ac:dyDescent="0.6">
      <c r="A26" s="47" t="s">
        <v>104</v>
      </c>
      <c r="B26" s="13">
        <f>+'International Tourist M.'!R142</f>
        <v>85</v>
      </c>
      <c r="C26" s="13">
        <f>+'International Tourist M.'!S142</f>
        <v>124</v>
      </c>
      <c r="D26" s="13">
        <f>+'International Tourist M.'!T142</f>
        <v>0</v>
      </c>
      <c r="E26" s="205">
        <f t="shared" si="9"/>
        <v>-100</v>
      </c>
      <c r="F26" s="205">
        <f t="shared" si="10"/>
        <v>-100</v>
      </c>
      <c r="G26" s="13">
        <f>+'International Tourist M.'!I28</f>
        <v>15</v>
      </c>
      <c r="H26" s="13">
        <f>+'International Tourist M.'!J28</f>
        <v>46</v>
      </c>
      <c r="I26" s="13">
        <f>+'International Tourist M.'!K28</f>
        <v>0</v>
      </c>
      <c r="J26" s="205">
        <f t="shared" si="11"/>
        <v>-100</v>
      </c>
      <c r="K26" s="205">
        <f t="shared" si="12"/>
        <v>-100</v>
      </c>
      <c r="L26" s="13">
        <f>+'International Tourist M.'!L10</f>
        <v>0</v>
      </c>
      <c r="M26" s="13">
        <f>+'International Tourist M.'!M10</f>
        <v>0</v>
      </c>
      <c r="N26" s="13">
        <f>+'International Tourist M.'!N10</f>
        <v>0</v>
      </c>
      <c r="O26" s="205">
        <f t="shared" si="13"/>
        <v>0</v>
      </c>
      <c r="P26" s="205">
        <f t="shared" si="14"/>
        <v>0</v>
      </c>
      <c r="Q26" s="13">
        <f>+'International Tourist M.'!U47</f>
        <v>0</v>
      </c>
      <c r="R26" s="13">
        <f>+'International Tourist M.'!V47</f>
        <v>0</v>
      </c>
      <c r="S26" s="13">
        <f>+'International Tourist M.'!W47</f>
        <v>0</v>
      </c>
      <c r="T26" s="205">
        <f t="shared" si="15"/>
        <v>0</v>
      </c>
      <c r="U26" s="205">
        <f t="shared" si="16"/>
        <v>0</v>
      </c>
    </row>
    <row r="27" spans="1:21" ht="21" x14ac:dyDescent="0.6">
      <c r="A27" s="47" t="s">
        <v>105</v>
      </c>
      <c r="B27" s="13">
        <f>+'International Tourist M.'!R143</f>
        <v>47</v>
      </c>
      <c r="C27" s="13">
        <f>+'International Tourist M.'!S143</f>
        <v>106</v>
      </c>
      <c r="D27" s="13">
        <f>+'International Tourist M.'!T143</f>
        <v>0</v>
      </c>
      <c r="E27" s="205">
        <f t="shared" si="9"/>
        <v>-100</v>
      </c>
      <c r="F27" s="205">
        <f t="shared" si="10"/>
        <v>-100</v>
      </c>
      <c r="G27" s="13">
        <f>+'International Tourist M.'!I29</f>
        <v>0</v>
      </c>
      <c r="H27" s="13">
        <f>+'International Tourist M.'!J29</f>
        <v>0</v>
      </c>
      <c r="I27" s="13">
        <f>+'International Tourist M.'!K29</f>
        <v>0</v>
      </c>
      <c r="J27" s="205">
        <f t="shared" si="11"/>
        <v>0</v>
      </c>
      <c r="K27" s="205">
        <f t="shared" si="12"/>
        <v>0</v>
      </c>
      <c r="L27" s="13">
        <f>+'International Tourist M.'!L11</f>
        <v>3</v>
      </c>
      <c r="M27" s="13">
        <f>+'International Tourist M.'!M11</f>
        <v>0</v>
      </c>
      <c r="N27" s="13">
        <f>+'International Tourist M.'!N11</f>
        <v>0</v>
      </c>
      <c r="O27" s="205">
        <f t="shared" si="13"/>
        <v>-100</v>
      </c>
      <c r="P27" s="205">
        <f t="shared" si="14"/>
        <v>0</v>
      </c>
      <c r="Q27" s="13">
        <f>+'International Tourist M.'!U48</f>
        <v>0</v>
      </c>
      <c r="R27" s="13">
        <f>+'International Tourist M.'!V48</f>
        <v>0</v>
      </c>
      <c r="S27" s="13">
        <f>+'International Tourist M.'!W48</f>
        <v>0</v>
      </c>
      <c r="T27" s="205">
        <f t="shared" si="15"/>
        <v>0</v>
      </c>
      <c r="U27" s="205">
        <f t="shared" si="16"/>
        <v>0</v>
      </c>
    </row>
    <row r="28" spans="1:21" ht="21" x14ac:dyDescent="0.6">
      <c r="A28" s="47" t="s">
        <v>106</v>
      </c>
      <c r="B28" s="13">
        <f>+'International Tourist M.'!R144</f>
        <v>28</v>
      </c>
      <c r="C28" s="13">
        <f>+'International Tourist M.'!S144</f>
        <v>3</v>
      </c>
      <c r="D28" s="13">
        <f>+'International Tourist M.'!T144</f>
        <v>0</v>
      </c>
      <c r="E28" s="205">
        <f t="shared" si="9"/>
        <v>-100</v>
      </c>
      <c r="F28" s="205">
        <f t="shared" si="10"/>
        <v>-100</v>
      </c>
      <c r="G28" s="13">
        <f>+'International Tourist M.'!I30</f>
        <v>0</v>
      </c>
      <c r="H28" s="13">
        <f>+'International Tourist M.'!J30</f>
        <v>0</v>
      </c>
      <c r="I28" s="13">
        <f>+'International Tourist M.'!K30</f>
        <v>0</v>
      </c>
      <c r="J28" s="205">
        <f t="shared" si="11"/>
        <v>0</v>
      </c>
      <c r="K28" s="205">
        <f t="shared" si="12"/>
        <v>0</v>
      </c>
      <c r="L28" s="13">
        <f>+'International Tourist M.'!L12</f>
        <v>0</v>
      </c>
      <c r="M28" s="13">
        <f>+'International Tourist M.'!M12</f>
        <v>0</v>
      </c>
      <c r="N28" s="13">
        <f>+'International Tourist M.'!N12</f>
        <v>0</v>
      </c>
      <c r="O28" s="205">
        <f t="shared" si="13"/>
        <v>0</v>
      </c>
      <c r="P28" s="205">
        <f t="shared" si="14"/>
        <v>0</v>
      </c>
      <c r="Q28" s="13">
        <f>+'International Tourist M.'!U49</f>
        <v>0</v>
      </c>
      <c r="R28" s="13">
        <f>+'International Tourist M.'!V49</f>
        <v>0</v>
      </c>
      <c r="S28" s="13">
        <f>+'International Tourist M.'!W49</f>
        <v>0</v>
      </c>
      <c r="T28" s="205">
        <f t="shared" si="15"/>
        <v>0</v>
      </c>
      <c r="U28" s="205">
        <f t="shared" si="16"/>
        <v>0</v>
      </c>
    </row>
    <row r="29" spans="1:21" ht="21" x14ac:dyDescent="0.6">
      <c r="A29" s="47" t="s">
        <v>107</v>
      </c>
      <c r="B29" s="13">
        <f>+'International Tourist M.'!R145</f>
        <v>0</v>
      </c>
      <c r="C29" s="13">
        <f>+'International Tourist M.'!S145</f>
        <v>6</v>
      </c>
      <c r="D29" s="13">
        <f>+'International Tourist M.'!T145</f>
        <v>0</v>
      </c>
      <c r="E29" s="205">
        <f t="shared" si="9"/>
        <v>0</v>
      </c>
      <c r="F29" s="205">
        <f t="shared" si="10"/>
        <v>-100</v>
      </c>
      <c r="G29" s="13">
        <f>+'International Tourist M.'!I31</f>
        <v>0</v>
      </c>
      <c r="H29" s="13">
        <f>+'International Tourist M.'!J31</f>
        <v>0</v>
      </c>
      <c r="I29" s="13">
        <f>+'International Tourist M.'!K31</f>
        <v>0</v>
      </c>
      <c r="J29" s="205">
        <f t="shared" si="11"/>
        <v>0</v>
      </c>
      <c r="K29" s="205">
        <f t="shared" si="12"/>
        <v>0</v>
      </c>
      <c r="L29" s="13">
        <f>+'International Tourist M.'!L13</f>
        <v>0</v>
      </c>
      <c r="M29" s="13">
        <f>+'International Tourist M.'!M13</f>
        <v>0</v>
      </c>
      <c r="N29" s="13">
        <f>+'International Tourist M.'!N13</f>
        <v>0</v>
      </c>
      <c r="O29" s="205">
        <f t="shared" si="13"/>
        <v>0</v>
      </c>
      <c r="P29" s="205">
        <f t="shared" si="14"/>
        <v>0</v>
      </c>
      <c r="Q29" s="13">
        <f>+'International Tourist M.'!U50</f>
        <v>0</v>
      </c>
      <c r="R29" s="13">
        <f>+'International Tourist M.'!V50</f>
        <v>0</v>
      </c>
      <c r="S29" s="13">
        <f>+'International Tourist M.'!W50</f>
        <v>0</v>
      </c>
      <c r="T29" s="205">
        <f t="shared" si="15"/>
        <v>0</v>
      </c>
      <c r="U29" s="205">
        <f t="shared" si="16"/>
        <v>0</v>
      </c>
    </row>
    <row r="30" spans="1:21" ht="21" x14ac:dyDescent="0.6">
      <c r="A30" s="47" t="s">
        <v>108</v>
      </c>
      <c r="B30" s="13">
        <f>+'International Tourist M.'!R146</f>
        <v>0</v>
      </c>
      <c r="C30" s="13">
        <f>+'International Tourist M.'!S146</f>
        <v>0</v>
      </c>
      <c r="D30" s="13">
        <f>+'International Tourist M.'!T146</f>
        <v>0</v>
      </c>
      <c r="E30" s="205">
        <f t="shared" si="9"/>
        <v>0</v>
      </c>
      <c r="F30" s="205">
        <f t="shared" si="10"/>
        <v>0</v>
      </c>
      <c r="G30" s="13">
        <f>+'International Tourist M.'!I32</f>
        <v>27</v>
      </c>
      <c r="H30" s="13">
        <f>+'International Tourist M.'!J32</f>
        <v>0</v>
      </c>
      <c r="I30" s="13">
        <f>+'International Tourist M.'!K32</f>
        <v>0</v>
      </c>
      <c r="J30" s="205">
        <f t="shared" si="11"/>
        <v>-100</v>
      </c>
      <c r="K30" s="205">
        <f t="shared" si="12"/>
        <v>0</v>
      </c>
      <c r="L30" s="13">
        <f>+'International Tourist M.'!L14</f>
        <v>0</v>
      </c>
      <c r="M30" s="13">
        <f>+'International Tourist M.'!M14</f>
        <v>0</v>
      </c>
      <c r="N30" s="13">
        <f>+'International Tourist M.'!N14</f>
        <v>0</v>
      </c>
      <c r="O30" s="205">
        <f t="shared" si="13"/>
        <v>0</v>
      </c>
      <c r="P30" s="205">
        <f t="shared" si="14"/>
        <v>0</v>
      </c>
      <c r="Q30" s="13">
        <f>+'International Tourist M.'!U51</f>
        <v>0</v>
      </c>
      <c r="R30" s="13">
        <f>+'International Tourist M.'!V51</f>
        <v>0</v>
      </c>
      <c r="S30" s="13">
        <f>+'International Tourist M.'!W51</f>
        <v>0</v>
      </c>
      <c r="T30" s="205">
        <f t="shared" si="15"/>
        <v>0</v>
      </c>
      <c r="U30" s="205">
        <f t="shared" si="16"/>
        <v>0</v>
      </c>
    </row>
    <row r="31" spans="1:21" ht="21" x14ac:dyDescent="0.6">
      <c r="A31" s="47" t="s">
        <v>109</v>
      </c>
      <c r="B31" s="13">
        <f>+'International Tourist M.'!R147</f>
        <v>154</v>
      </c>
      <c r="C31" s="13">
        <f>+'International Tourist M.'!S147</f>
        <v>0</v>
      </c>
      <c r="D31" s="13">
        <f>+'International Tourist M.'!T147</f>
        <v>0</v>
      </c>
      <c r="E31" s="205">
        <f t="shared" si="9"/>
        <v>-100</v>
      </c>
      <c r="F31" s="205">
        <f t="shared" si="10"/>
        <v>0</v>
      </c>
      <c r="G31" s="13">
        <f>+'International Tourist M.'!I33</f>
        <v>0</v>
      </c>
      <c r="H31" s="13">
        <f>+'International Tourist M.'!J33</f>
        <v>0</v>
      </c>
      <c r="I31" s="13">
        <f>+'International Tourist M.'!K33</f>
        <v>0</v>
      </c>
      <c r="J31" s="205">
        <f t="shared" si="11"/>
        <v>0</v>
      </c>
      <c r="K31" s="205">
        <f t="shared" si="12"/>
        <v>0</v>
      </c>
      <c r="L31" s="13">
        <f>+'International Tourist M.'!L15</f>
        <v>0</v>
      </c>
      <c r="M31" s="13">
        <f>+'International Tourist M.'!M15</f>
        <v>0</v>
      </c>
      <c r="N31" s="13">
        <f>+'International Tourist M.'!N15</f>
        <v>0</v>
      </c>
      <c r="O31" s="205">
        <f t="shared" si="13"/>
        <v>0</v>
      </c>
      <c r="P31" s="205">
        <f t="shared" si="14"/>
        <v>0</v>
      </c>
      <c r="Q31" s="13">
        <f>+'International Tourist M.'!U52</f>
        <v>0</v>
      </c>
      <c r="R31" s="13">
        <f>+'International Tourist M.'!V52</f>
        <v>0</v>
      </c>
      <c r="S31" s="13">
        <f>+'International Tourist M.'!W52</f>
        <v>0</v>
      </c>
      <c r="T31" s="205">
        <f t="shared" si="15"/>
        <v>0</v>
      </c>
      <c r="U31" s="205">
        <f t="shared" si="16"/>
        <v>0</v>
      </c>
    </row>
    <row r="32" spans="1:21" ht="21" x14ac:dyDescent="0.6">
      <c r="A32" s="47" t="s">
        <v>125</v>
      </c>
      <c r="B32" s="13">
        <f>+'International Tourist M.'!R148</f>
        <v>83</v>
      </c>
      <c r="C32" s="13">
        <f>+'International Tourist M.'!S148</f>
        <v>50</v>
      </c>
      <c r="D32" s="13">
        <f>+'International Tourist M.'!T148</f>
        <v>0</v>
      </c>
      <c r="E32" s="205">
        <f t="shared" si="9"/>
        <v>-100</v>
      </c>
      <c r="F32" s="205">
        <f t="shared" si="10"/>
        <v>-100</v>
      </c>
      <c r="G32" s="13">
        <f>+'International Tourist M.'!I34</f>
        <v>0</v>
      </c>
      <c r="H32" s="13">
        <f>+'International Tourist M.'!J34</f>
        <v>0</v>
      </c>
      <c r="I32" s="13">
        <f>+'International Tourist M.'!K34</f>
        <v>0</v>
      </c>
      <c r="J32" s="205">
        <f t="shared" si="11"/>
        <v>0</v>
      </c>
      <c r="K32" s="205">
        <f t="shared" si="12"/>
        <v>0</v>
      </c>
      <c r="L32" s="13">
        <f>+'International Tourist M.'!L16</f>
        <v>0</v>
      </c>
      <c r="M32" s="13">
        <f>+'International Tourist M.'!M16</f>
        <v>0</v>
      </c>
      <c r="N32" s="13">
        <f>+'International Tourist M.'!N16</f>
        <v>0</v>
      </c>
      <c r="O32" s="205">
        <f t="shared" si="13"/>
        <v>0</v>
      </c>
      <c r="P32" s="205">
        <f t="shared" si="14"/>
        <v>0</v>
      </c>
      <c r="Q32" s="13">
        <f>+'International Tourist M.'!U53</f>
        <v>0</v>
      </c>
      <c r="R32" s="13">
        <f>+'International Tourist M.'!V53</f>
        <v>0</v>
      </c>
      <c r="S32" s="13">
        <f>+'International Tourist M.'!W53</f>
        <v>0</v>
      </c>
      <c r="T32" s="205">
        <f t="shared" si="15"/>
        <v>0</v>
      </c>
      <c r="U32" s="205">
        <f t="shared" si="16"/>
        <v>0</v>
      </c>
    </row>
    <row r="33" spans="1:21" ht="21" x14ac:dyDescent="0.6">
      <c r="A33" s="47" t="s">
        <v>110</v>
      </c>
      <c r="B33" s="13">
        <f>+'International Tourist M.'!R149</f>
        <v>103</v>
      </c>
      <c r="C33" s="13">
        <f>+'International Tourist M.'!S149</f>
        <v>173</v>
      </c>
      <c r="D33" s="13">
        <f>+'International Tourist M.'!T149</f>
        <v>0</v>
      </c>
      <c r="E33" s="205">
        <f t="shared" si="9"/>
        <v>-100</v>
      </c>
      <c r="F33" s="205">
        <f t="shared" si="10"/>
        <v>-100</v>
      </c>
      <c r="G33" s="13">
        <f>+'International Tourist M.'!I35</f>
        <v>48</v>
      </c>
      <c r="H33" s="13">
        <f>+'International Tourist M.'!J35</f>
        <v>0</v>
      </c>
      <c r="I33" s="13">
        <f>+'International Tourist M.'!K35</f>
        <v>0</v>
      </c>
      <c r="J33" s="205">
        <f t="shared" si="11"/>
        <v>-100</v>
      </c>
      <c r="K33" s="205">
        <f t="shared" si="12"/>
        <v>0</v>
      </c>
      <c r="L33" s="13">
        <f>+'International Tourist M.'!L17</f>
        <v>0</v>
      </c>
      <c r="M33" s="13">
        <f>+'International Tourist M.'!M17</f>
        <v>0</v>
      </c>
      <c r="N33" s="13">
        <f>+'International Tourist M.'!N17</f>
        <v>0</v>
      </c>
      <c r="O33" s="205">
        <f t="shared" si="13"/>
        <v>0</v>
      </c>
      <c r="P33" s="205">
        <f t="shared" si="14"/>
        <v>0</v>
      </c>
      <c r="Q33" s="13">
        <f>+'International Tourist M.'!U54</f>
        <v>0</v>
      </c>
      <c r="R33" s="13">
        <f>+'International Tourist M.'!V54</f>
        <v>0</v>
      </c>
      <c r="S33" s="13">
        <f>+'International Tourist M.'!W54</f>
        <v>0</v>
      </c>
      <c r="T33" s="205">
        <f t="shared" si="15"/>
        <v>0</v>
      </c>
      <c r="U33" s="205">
        <f t="shared" si="16"/>
        <v>0</v>
      </c>
    </row>
    <row r="34" spans="1:21" ht="21" x14ac:dyDescent="0.6">
      <c r="A34" s="47" t="s">
        <v>111</v>
      </c>
      <c r="B34" s="13">
        <f>+'International Tourist M.'!R150</f>
        <v>269</v>
      </c>
      <c r="C34" s="13">
        <f>+'International Tourist M.'!S150</f>
        <v>193</v>
      </c>
      <c r="D34" s="13">
        <f>+'International Tourist M.'!T150</f>
        <v>0</v>
      </c>
      <c r="E34" s="205">
        <f t="shared" si="9"/>
        <v>-100</v>
      </c>
      <c r="F34" s="205">
        <f t="shared" si="10"/>
        <v>-100</v>
      </c>
      <c r="G34" s="13">
        <f>+'International Tourist M.'!I36</f>
        <v>50</v>
      </c>
      <c r="H34" s="13">
        <f>+'International Tourist M.'!J36</f>
        <v>44</v>
      </c>
      <c r="I34" s="13">
        <f>+'International Tourist M.'!K36</f>
        <v>0</v>
      </c>
      <c r="J34" s="205">
        <f t="shared" si="11"/>
        <v>-100</v>
      </c>
      <c r="K34" s="205">
        <f t="shared" si="12"/>
        <v>-100</v>
      </c>
      <c r="L34" s="13">
        <f>+'International Tourist M.'!L18</f>
        <v>0</v>
      </c>
      <c r="M34" s="13">
        <f>+'International Tourist M.'!M18</f>
        <v>0</v>
      </c>
      <c r="N34" s="13">
        <f>+'International Tourist M.'!N18</f>
        <v>0</v>
      </c>
      <c r="O34" s="205">
        <f t="shared" si="13"/>
        <v>0</v>
      </c>
      <c r="P34" s="205">
        <f t="shared" si="14"/>
        <v>0</v>
      </c>
      <c r="Q34" s="13">
        <f>+'International Tourist M.'!U55</f>
        <v>0</v>
      </c>
      <c r="R34" s="13">
        <f>+'International Tourist M.'!V55</f>
        <v>0</v>
      </c>
      <c r="S34" s="13">
        <f>+'International Tourist M.'!W55</f>
        <v>0</v>
      </c>
      <c r="T34" s="205">
        <f t="shared" si="15"/>
        <v>0</v>
      </c>
      <c r="U34" s="205">
        <f t="shared" si="16"/>
        <v>0</v>
      </c>
    </row>
    <row r="35" spans="1:21" ht="21" x14ac:dyDescent="0.6">
      <c r="A35" s="47" t="s">
        <v>112</v>
      </c>
      <c r="B35" s="13">
        <f>+'International Tourist M.'!R151</f>
        <v>75</v>
      </c>
      <c r="C35" s="13">
        <f>+'International Tourist M.'!S151</f>
        <v>223</v>
      </c>
      <c r="D35" s="13">
        <f>+'International Tourist M.'!T151</f>
        <v>0</v>
      </c>
      <c r="E35" s="205">
        <f t="shared" si="9"/>
        <v>-100</v>
      </c>
      <c r="F35" s="205">
        <f t="shared" si="10"/>
        <v>-100</v>
      </c>
      <c r="G35" s="13">
        <f>+'International Tourist M.'!I37</f>
        <v>2</v>
      </c>
      <c r="H35" s="13">
        <f>+'International Tourist M.'!J37</f>
        <v>38</v>
      </c>
      <c r="I35" s="13">
        <f>+'International Tourist M.'!K37</f>
        <v>0</v>
      </c>
      <c r="J35" s="205">
        <f t="shared" si="11"/>
        <v>-100</v>
      </c>
      <c r="K35" s="205">
        <f t="shared" si="12"/>
        <v>-100</v>
      </c>
      <c r="L35" s="13">
        <f>+'International Tourist M.'!L19</f>
        <v>0</v>
      </c>
      <c r="M35" s="13">
        <f>+'International Tourist M.'!M19</f>
        <v>0</v>
      </c>
      <c r="N35" s="13">
        <f>+'International Tourist M.'!N19</f>
        <v>0</v>
      </c>
      <c r="O35" s="205">
        <f t="shared" si="13"/>
        <v>0</v>
      </c>
      <c r="P35" s="205">
        <f t="shared" si="14"/>
        <v>0</v>
      </c>
      <c r="Q35" s="13">
        <f>+'International Tourist M.'!U56</f>
        <v>0</v>
      </c>
      <c r="R35" s="13">
        <f>+'International Tourist M.'!V56</f>
        <v>0</v>
      </c>
      <c r="S35" s="13">
        <f>+'International Tourist M.'!W56</f>
        <v>0</v>
      </c>
      <c r="T35" s="205">
        <f t="shared" si="15"/>
        <v>0</v>
      </c>
      <c r="U35" s="205">
        <f t="shared" si="16"/>
        <v>0</v>
      </c>
    </row>
    <row r="36" spans="1:21" ht="21" x14ac:dyDescent="0.6">
      <c r="A36" s="47" t="s">
        <v>113</v>
      </c>
      <c r="B36" s="14">
        <f>SUM(B24:B35)</f>
        <v>1101</v>
      </c>
      <c r="C36" s="14">
        <f>SUM(C24:C35)</f>
        <v>1130</v>
      </c>
      <c r="D36" s="14">
        <f>SUM(D24:D35)</f>
        <v>75</v>
      </c>
      <c r="E36" s="205">
        <f t="shared" si="9"/>
        <v>-93.188010899182558</v>
      </c>
      <c r="F36" s="205">
        <f t="shared" si="10"/>
        <v>-93.362831858407077</v>
      </c>
      <c r="G36" s="14">
        <f>SUM(G24:G35)</f>
        <v>164</v>
      </c>
      <c r="H36" s="14">
        <f>SUM(H24:H35)</f>
        <v>203</v>
      </c>
      <c r="I36" s="14">
        <f>SUM(I24:I35)</f>
        <v>2</v>
      </c>
      <c r="J36" s="205">
        <f t="shared" si="11"/>
        <v>-98.780487804878049</v>
      </c>
      <c r="K36" s="205">
        <f t="shared" si="12"/>
        <v>-99.01477832512316</v>
      </c>
      <c r="L36" s="14">
        <f>SUM(L24:L35)</f>
        <v>16</v>
      </c>
      <c r="M36" s="14">
        <f>SUM(M24:M35)</f>
        <v>0</v>
      </c>
      <c r="N36" s="14">
        <f>SUM(N24:N35)</f>
        <v>0</v>
      </c>
      <c r="O36" s="205">
        <f t="shared" si="13"/>
        <v>-100</v>
      </c>
      <c r="P36" s="205">
        <f t="shared" si="14"/>
        <v>0</v>
      </c>
      <c r="Q36" s="14">
        <f>SUM(Q24:Q35)</f>
        <v>0</v>
      </c>
      <c r="R36" s="14">
        <f>SUM(R24:R35)</f>
        <v>0</v>
      </c>
      <c r="S36" s="14">
        <f>SUM(S24:S35)</f>
        <v>0</v>
      </c>
      <c r="T36" s="205">
        <f t="shared" si="15"/>
        <v>0</v>
      </c>
      <c r="U36" s="205">
        <f t="shared" si="16"/>
        <v>0</v>
      </c>
    </row>
    <row r="39" spans="1:21" ht="20.399999999999999" x14ac:dyDescent="0.55000000000000004">
      <c r="B39" s="11"/>
      <c r="C39" s="12"/>
      <c r="D39" s="12"/>
      <c r="E39" s="11"/>
      <c r="F39" s="11"/>
      <c r="G39" s="11"/>
      <c r="H39" s="12"/>
      <c r="I39" s="12"/>
      <c r="J39" s="11"/>
      <c r="K39" s="11"/>
      <c r="L39" s="6"/>
      <c r="M39" s="6"/>
      <c r="N39" s="6"/>
    </row>
    <row r="40" spans="1:21" ht="23.4" x14ac:dyDescent="0.55000000000000004">
      <c r="A40" s="336" t="s">
        <v>101</v>
      </c>
      <c r="B40" s="359" t="s">
        <v>79</v>
      </c>
      <c r="C40" s="359"/>
      <c r="D40" s="360"/>
      <c r="E40" s="76" t="s">
        <v>147</v>
      </c>
      <c r="F40" s="76" t="s">
        <v>147</v>
      </c>
      <c r="G40" s="359" t="s">
        <v>73</v>
      </c>
      <c r="H40" s="359"/>
      <c r="I40" s="360"/>
      <c r="J40" s="76" t="s">
        <v>147</v>
      </c>
      <c r="K40" s="76" t="s">
        <v>147</v>
      </c>
      <c r="L40" s="371"/>
      <c r="M40" s="371"/>
      <c r="N40" s="371"/>
      <c r="O40" s="8"/>
      <c r="P40" s="8"/>
      <c r="Q40" s="371"/>
      <c r="R40" s="371"/>
      <c r="S40" s="371"/>
    </row>
    <row r="41" spans="1:21" ht="23.4" x14ac:dyDescent="0.6">
      <c r="A41" s="337"/>
      <c r="B41" s="34">
        <v>2018</v>
      </c>
      <c r="C41" s="34">
        <v>2019</v>
      </c>
      <c r="D41" s="34">
        <v>2020</v>
      </c>
      <c r="E41" s="10" t="s">
        <v>350</v>
      </c>
      <c r="F41" s="10" t="s">
        <v>351</v>
      </c>
      <c r="G41" s="34">
        <v>2018</v>
      </c>
      <c r="H41" s="34">
        <v>2019</v>
      </c>
      <c r="I41" s="34">
        <v>2020</v>
      </c>
      <c r="J41" s="10" t="s">
        <v>350</v>
      </c>
      <c r="K41" s="10" t="s">
        <v>351</v>
      </c>
      <c r="L41" s="1"/>
      <c r="M41" s="1"/>
      <c r="N41" s="1"/>
      <c r="O41" s="1"/>
      <c r="P41" s="1"/>
      <c r="Q41" s="1"/>
      <c r="R41" s="1"/>
      <c r="S41" s="1"/>
    </row>
    <row r="42" spans="1:21" ht="23.4" x14ac:dyDescent="0.6">
      <c r="A42" s="46" t="s">
        <v>102</v>
      </c>
      <c r="B42" s="13">
        <f>+'International Tourist M.'!C159</f>
        <v>51</v>
      </c>
      <c r="C42" s="13">
        <f>+'International Tourist M.'!D159</f>
        <v>68</v>
      </c>
      <c r="D42" s="13">
        <f>+'International Tourist M.'!E159</f>
        <v>105</v>
      </c>
      <c r="E42" s="205">
        <f t="shared" ref="E42:E54" si="17">IFERROR(((D42-B42)/B42*100),0)</f>
        <v>105.88235294117648</v>
      </c>
      <c r="F42" s="205">
        <f t="shared" ref="F42:F54" si="18">IFERROR(((D42-C42)/C42*100),0)</f>
        <v>54.411764705882348</v>
      </c>
      <c r="G42" s="13">
        <f>+'International Tourist M.'!AA26</f>
        <v>0</v>
      </c>
      <c r="H42" s="13">
        <f>+'International Tourist M.'!AB26</f>
        <v>18</v>
      </c>
      <c r="I42" s="13">
        <f>+'International Tourist M.'!AC26</f>
        <v>56</v>
      </c>
      <c r="J42" s="205">
        <f t="shared" ref="J42:J54" si="19">IFERROR(((I42-G42)/G42*100),0)</f>
        <v>0</v>
      </c>
      <c r="K42" s="205">
        <f t="shared" ref="K42:K54" si="20">IFERROR(((I42-H42)/H42*100),0)</f>
        <v>211.11111111111111</v>
      </c>
      <c r="L42" s="2"/>
      <c r="M42" s="2"/>
      <c r="N42" s="2"/>
      <c r="O42" s="2"/>
      <c r="P42" s="2"/>
      <c r="Q42" s="2"/>
      <c r="R42" s="2"/>
      <c r="S42" s="2"/>
    </row>
    <row r="43" spans="1:21" ht="23.4" x14ac:dyDescent="0.6">
      <c r="A43" s="47" t="s">
        <v>103</v>
      </c>
      <c r="B43" s="13">
        <f>+'International Tourist M.'!C160</f>
        <v>121</v>
      </c>
      <c r="C43" s="13">
        <f>+'International Tourist M.'!D160</f>
        <v>38</v>
      </c>
      <c r="D43" s="13">
        <f>+'International Tourist M.'!E160</f>
        <v>0</v>
      </c>
      <c r="E43" s="205">
        <f t="shared" si="17"/>
        <v>-100</v>
      </c>
      <c r="F43" s="205">
        <f t="shared" si="18"/>
        <v>-100</v>
      </c>
      <c r="G43" s="13">
        <f>+'International Tourist M.'!AA27</f>
        <v>0</v>
      </c>
      <c r="H43" s="13">
        <f>+'International Tourist M.'!AB27</f>
        <v>18</v>
      </c>
      <c r="I43" s="13">
        <f>+'International Tourist M.'!AC27</f>
        <v>0</v>
      </c>
      <c r="J43" s="205">
        <f t="shared" si="19"/>
        <v>0</v>
      </c>
      <c r="K43" s="205">
        <f t="shared" si="20"/>
        <v>-100</v>
      </c>
      <c r="L43" s="2"/>
      <c r="M43" s="2"/>
      <c r="N43" s="2"/>
      <c r="O43" s="2"/>
      <c r="P43" s="2"/>
      <c r="Q43" s="2"/>
      <c r="R43" s="2"/>
      <c r="S43" s="2"/>
    </row>
    <row r="44" spans="1:21" ht="23.4" x14ac:dyDescent="0.6">
      <c r="A44" s="47" t="s">
        <v>104</v>
      </c>
      <c r="B44" s="13">
        <f>+'International Tourist M.'!C161</f>
        <v>9</v>
      </c>
      <c r="C44" s="13">
        <f>+'International Tourist M.'!D161</f>
        <v>49</v>
      </c>
      <c r="D44" s="13">
        <f>+'International Tourist M.'!E161</f>
        <v>0</v>
      </c>
      <c r="E44" s="205">
        <f t="shared" si="17"/>
        <v>-100</v>
      </c>
      <c r="F44" s="205">
        <f t="shared" si="18"/>
        <v>-100</v>
      </c>
      <c r="G44" s="13">
        <f>+'International Tourist M.'!AA28</f>
        <v>0</v>
      </c>
      <c r="H44" s="13">
        <f>+'International Tourist M.'!AB28</f>
        <v>0</v>
      </c>
      <c r="I44" s="13">
        <f>+'International Tourist M.'!AC28</f>
        <v>0</v>
      </c>
      <c r="J44" s="205">
        <f t="shared" si="19"/>
        <v>0</v>
      </c>
      <c r="K44" s="205">
        <f t="shared" si="20"/>
        <v>0</v>
      </c>
      <c r="L44" s="2"/>
      <c r="M44" s="2"/>
      <c r="N44" s="2"/>
      <c r="O44" s="2"/>
      <c r="P44" s="2"/>
      <c r="Q44" s="2"/>
      <c r="R44" s="2"/>
      <c r="S44" s="2"/>
    </row>
    <row r="45" spans="1:21" ht="23.4" x14ac:dyDescent="0.6">
      <c r="A45" s="47" t="s">
        <v>105</v>
      </c>
      <c r="B45" s="13">
        <f>+'International Tourist M.'!C162</f>
        <v>170</v>
      </c>
      <c r="C45" s="13">
        <f>+'International Tourist M.'!D162</f>
        <v>30</v>
      </c>
      <c r="D45" s="13">
        <f>+'International Tourist M.'!E162</f>
        <v>0</v>
      </c>
      <c r="E45" s="205">
        <f t="shared" si="17"/>
        <v>-100</v>
      </c>
      <c r="F45" s="205">
        <f t="shared" si="18"/>
        <v>-100</v>
      </c>
      <c r="G45" s="13">
        <f>+'International Tourist M.'!AA29</f>
        <v>0</v>
      </c>
      <c r="H45" s="13">
        <f>+'International Tourist M.'!AB29</f>
        <v>0</v>
      </c>
      <c r="I45" s="13">
        <f>+'International Tourist M.'!AC29</f>
        <v>0</v>
      </c>
      <c r="J45" s="205">
        <f t="shared" si="19"/>
        <v>0</v>
      </c>
      <c r="K45" s="205">
        <f t="shared" si="20"/>
        <v>0</v>
      </c>
      <c r="L45" s="2"/>
      <c r="M45" s="2"/>
      <c r="N45" s="2"/>
      <c r="O45" s="2"/>
      <c r="P45" s="2"/>
      <c r="Q45" s="2"/>
      <c r="R45" s="2"/>
      <c r="S45" s="2"/>
    </row>
    <row r="46" spans="1:21" ht="23.4" x14ac:dyDescent="0.6">
      <c r="A46" s="47" t="s">
        <v>106</v>
      </c>
      <c r="B46" s="13">
        <f>+'International Tourist M.'!C163</f>
        <v>6</v>
      </c>
      <c r="C46" s="13">
        <f>+'International Tourist M.'!D163</f>
        <v>23</v>
      </c>
      <c r="D46" s="13">
        <f>+'International Tourist M.'!E163</f>
        <v>0</v>
      </c>
      <c r="E46" s="205">
        <f t="shared" si="17"/>
        <v>-100</v>
      </c>
      <c r="F46" s="205">
        <f t="shared" si="18"/>
        <v>-100</v>
      </c>
      <c r="G46" s="13">
        <f>+'International Tourist M.'!AA30</f>
        <v>0</v>
      </c>
      <c r="H46" s="13">
        <f>+'International Tourist M.'!AB30</f>
        <v>0</v>
      </c>
      <c r="I46" s="13">
        <f>+'International Tourist M.'!AC30</f>
        <v>0</v>
      </c>
      <c r="J46" s="205">
        <f t="shared" si="19"/>
        <v>0</v>
      </c>
      <c r="K46" s="205">
        <f t="shared" si="20"/>
        <v>0</v>
      </c>
      <c r="L46" s="2"/>
      <c r="M46" s="2"/>
      <c r="N46" s="2"/>
      <c r="O46" s="2"/>
      <c r="P46" s="2"/>
      <c r="Q46" s="2"/>
      <c r="R46" s="2"/>
      <c r="S46" s="2"/>
    </row>
    <row r="47" spans="1:21" ht="23.4" x14ac:dyDescent="0.6">
      <c r="A47" s="47" t="s">
        <v>107</v>
      </c>
      <c r="B47" s="13">
        <f>+'International Tourist M.'!C164</f>
        <v>0</v>
      </c>
      <c r="C47" s="13">
        <f>+'International Tourist M.'!D164</f>
        <v>0</v>
      </c>
      <c r="D47" s="13">
        <f>+'International Tourist M.'!E164</f>
        <v>0</v>
      </c>
      <c r="E47" s="205">
        <f t="shared" si="17"/>
        <v>0</v>
      </c>
      <c r="F47" s="205">
        <f t="shared" si="18"/>
        <v>0</v>
      </c>
      <c r="G47" s="13">
        <f>+'International Tourist M.'!AA31</f>
        <v>0</v>
      </c>
      <c r="H47" s="13">
        <f>+'International Tourist M.'!AB31</f>
        <v>0</v>
      </c>
      <c r="I47" s="13">
        <f>+'International Tourist M.'!AC31</f>
        <v>0</v>
      </c>
      <c r="J47" s="205">
        <f t="shared" si="19"/>
        <v>0</v>
      </c>
      <c r="K47" s="205">
        <f t="shared" si="20"/>
        <v>0</v>
      </c>
      <c r="L47" s="2"/>
      <c r="M47" s="2"/>
      <c r="N47" s="2"/>
      <c r="O47" s="2"/>
      <c r="P47" s="2"/>
      <c r="Q47" s="2"/>
      <c r="R47" s="2"/>
      <c r="S47" s="2"/>
    </row>
    <row r="48" spans="1:21" ht="23.4" x14ac:dyDescent="0.6">
      <c r="A48" s="47" t="s">
        <v>108</v>
      </c>
      <c r="B48" s="13">
        <f>+'International Tourist M.'!C165</f>
        <v>27</v>
      </c>
      <c r="C48" s="13">
        <f>+'International Tourist M.'!D165</f>
        <v>63</v>
      </c>
      <c r="D48" s="13">
        <f>+'International Tourist M.'!E165</f>
        <v>0</v>
      </c>
      <c r="E48" s="205">
        <f t="shared" si="17"/>
        <v>-100</v>
      </c>
      <c r="F48" s="205">
        <f t="shared" si="18"/>
        <v>-100</v>
      </c>
      <c r="G48" s="13">
        <f>+'International Tourist M.'!AA32</f>
        <v>0</v>
      </c>
      <c r="H48" s="13">
        <f>+'International Tourist M.'!AB32</f>
        <v>16</v>
      </c>
      <c r="I48" s="13">
        <f>+'International Tourist M.'!AC32</f>
        <v>0</v>
      </c>
      <c r="J48" s="205">
        <f t="shared" si="19"/>
        <v>0</v>
      </c>
      <c r="K48" s="205">
        <f t="shared" si="20"/>
        <v>-100</v>
      </c>
      <c r="L48" s="2"/>
      <c r="M48" s="2"/>
      <c r="N48" s="2"/>
      <c r="O48" s="2"/>
      <c r="P48" s="2"/>
      <c r="Q48" s="2"/>
      <c r="R48" s="2"/>
      <c r="S48" s="2"/>
    </row>
    <row r="49" spans="1:21" ht="23.4" x14ac:dyDescent="0.6">
      <c r="A49" s="47" t="s">
        <v>109</v>
      </c>
      <c r="B49" s="13">
        <f>+'International Tourist M.'!C166</f>
        <v>9</v>
      </c>
      <c r="C49" s="13">
        <f>+'International Tourist M.'!D166</f>
        <v>0</v>
      </c>
      <c r="D49" s="13">
        <f>+'International Tourist M.'!E166</f>
        <v>0</v>
      </c>
      <c r="E49" s="205">
        <f t="shared" si="17"/>
        <v>-100</v>
      </c>
      <c r="F49" s="205">
        <f t="shared" si="18"/>
        <v>0</v>
      </c>
      <c r="G49" s="13">
        <f>+'International Tourist M.'!AA33</f>
        <v>0</v>
      </c>
      <c r="H49" s="13">
        <f>+'International Tourist M.'!AB33</f>
        <v>0</v>
      </c>
      <c r="I49" s="13">
        <f>+'International Tourist M.'!AC33</f>
        <v>0</v>
      </c>
      <c r="J49" s="205">
        <f t="shared" si="19"/>
        <v>0</v>
      </c>
      <c r="K49" s="205">
        <f t="shared" si="20"/>
        <v>0</v>
      </c>
      <c r="L49" s="2"/>
      <c r="M49" s="2"/>
      <c r="N49" s="2"/>
      <c r="O49" s="2"/>
      <c r="P49" s="2"/>
      <c r="Q49" s="2"/>
      <c r="R49" s="2"/>
      <c r="S49" s="2"/>
    </row>
    <row r="50" spans="1:21" ht="23.4" x14ac:dyDescent="0.6">
      <c r="A50" s="47" t="s">
        <v>125</v>
      </c>
      <c r="B50" s="13">
        <f>+'International Tourist M.'!C167</f>
        <v>5</v>
      </c>
      <c r="C50" s="13">
        <f>+'International Tourist M.'!D167</f>
        <v>0</v>
      </c>
      <c r="D50" s="13">
        <f>+'International Tourist M.'!E167</f>
        <v>0</v>
      </c>
      <c r="E50" s="205">
        <f t="shared" si="17"/>
        <v>-100</v>
      </c>
      <c r="F50" s="205">
        <f t="shared" si="18"/>
        <v>0</v>
      </c>
      <c r="G50" s="13">
        <f>+'International Tourist M.'!AA34</f>
        <v>0</v>
      </c>
      <c r="H50" s="13">
        <f>+'International Tourist M.'!AB34</f>
        <v>0</v>
      </c>
      <c r="I50" s="13">
        <f>+'International Tourist M.'!AC34</f>
        <v>0</v>
      </c>
      <c r="J50" s="205">
        <f t="shared" si="19"/>
        <v>0</v>
      </c>
      <c r="K50" s="205">
        <f t="shared" si="20"/>
        <v>0</v>
      </c>
      <c r="L50" s="2"/>
      <c r="M50" s="2"/>
      <c r="N50" s="2"/>
      <c r="O50" s="2"/>
      <c r="P50" s="2"/>
      <c r="Q50" s="2"/>
      <c r="R50" s="2"/>
      <c r="S50" s="2"/>
    </row>
    <row r="51" spans="1:21" ht="23.4" x14ac:dyDescent="0.6">
      <c r="A51" s="47" t="s">
        <v>110</v>
      </c>
      <c r="B51" s="13">
        <f>+'International Tourist M.'!C168</f>
        <v>24</v>
      </c>
      <c r="C51" s="13">
        <f>+'International Tourist M.'!D168</f>
        <v>49</v>
      </c>
      <c r="D51" s="13">
        <f>+'International Tourist M.'!E168</f>
        <v>0</v>
      </c>
      <c r="E51" s="205">
        <f t="shared" si="17"/>
        <v>-100</v>
      </c>
      <c r="F51" s="205">
        <f t="shared" si="18"/>
        <v>-100</v>
      </c>
      <c r="G51" s="13">
        <f>+'International Tourist M.'!AA35</f>
        <v>0</v>
      </c>
      <c r="H51" s="13">
        <f>+'International Tourist M.'!AB35</f>
        <v>0</v>
      </c>
      <c r="I51" s="13">
        <f>+'International Tourist M.'!AC35</f>
        <v>0</v>
      </c>
      <c r="J51" s="205">
        <f t="shared" si="19"/>
        <v>0</v>
      </c>
      <c r="K51" s="205">
        <f t="shared" si="20"/>
        <v>0</v>
      </c>
      <c r="L51" s="2"/>
      <c r="M51" s="2"/>
      <c r="N51" s="2"/>
      <c r="O51" s="2"/>
      <c r="P51" s="2"/>
      <c r="Q51" s="2"/>
      <c r="R51" s="2"/>
      <c r="S51" s="2"/>
    </row>
    <row r="52" spans="1:21" ht="23.4" x14ac:dyDescent="0.6">
      <c r="A52" s="47" t="s">
        <v>111</v>
      </c>
      <c r="B52" s="13">
        <f>+'International Tourist M.'!C169</f>
        <v>45</v>
      </c>
      <c r="C52" s="13">
        <f>+'International Tourist M.'!D169</f>
        <v>49</v>
      </c>
      <c r="D52" s="13">
        <f>+'International Tourist M.'!E169</f>
        <v>0</v>
      </c>
      <c r="E52" s="205">
        <f t="shared" si="17"/>
        <v>-100</v>
      </c>
      <c r="F52" s="205">
        <f t="shared" si="18"/>
        <v>-100</v>
      </c>
      <c r="G52" s="13">
        <f>+'International Tourist M.'!AA36</f>
        <v>0</v>
      </c>
      <c r="H52" s="13">
        <f>+'International Tourist M.'!AB36</f>
        <v>65</v>
      </c>
      <c r="I52" s="13">
        <f>+'International Tourist M.'!AC36</f>
        <v>0</v>
      </c>
      <c r="J52" s="205">
        <f t="shared" si="19"/>
        <v>0</v>
      </c>
      <c r="K52" s="205">
        <f t="shared" si="20"/>
        <v>-100</v>
      </c>
      <c r="L52" s="2"/>
      <c r="M52" s="2"/>
      <c r="N52" s="2"/>
      <c r="O52" s="2"/>
      <c r="P52" s="2"/>
      <c r="Q52" s="2"/>
      <c r="R52" s="2"/>
      <c r="S52" s="2"/>
    </row>
    <row r="53" spans="1:21" ht="23.4" x14ac:dyDescent="0.6">
      <c r="A53" s="47" t="s">
        <v>112</v>
      </c>
      <c r="B53" s="13">
        <f>+'International Tourist M.'!C170</f>
        <v>139</v>
      </c>
      <c r="C53" s="13">
        <f>+'International Tourist M.'!D170</f>
        <v>29</v>
      </c>
      <c r="D53" s="13">
        <f>+'International Tourist M.'!E170</f>
        <v>0</v>
      </c>
      <c r="E53" s="205">
        <f t="shared" si="17"/>
        <v>-100</v>
      </c>
      <c r="F53" s="205">
        <f t="shared" si="18"/>
        <v>-100</v>
      </c>
      <c r="G53" s="13">
        <f>+'International Tourist M.'!AA37</f>
        <v>0</v>
      </c>
      <c r="H53" s="13">
        <f>+'International Tourist M.'!AB37</f>
        <v>22</v>
      </c>
      <c r="I53" s="13">
        <f>+'International Tourist M.'!AC37</f>
        <v>0</v>
      </c>
      <c r="J53" s="205">
        <f t="shared" si="19"/>
        <v>0</v>
      </c>
      <c r="K53" s="205">
        <f t="shared" si="20"/>
        <v>-100</v>
      </c>
      <c r="L53" s="2"/>
      <c r="M53" s="2"/>
      <c r="N53" s="2"/>
      <c r="O53" s="2"/>
      <c r="P53" s="2"/>
      <c r="Q53" s="2"/>
      <c r="R53" s="2"/>
      <c r="S53" s="2"/>
    </row>
    <row r="54" spans="1:21" ht="21" x14ac:dyDescent="0.6">
      <c r="A54" s="47" t="s">
        <v>113</v>
      </c>
      <c r="B54" s="14">
        <f>SUM(B42:B53)</f>
        <v>606</v>
      </c>
      <c r="C54" s="14">
        <f>SUM(C42:C53)</f>
        <v>398</v>
      </c>
      <c r="D54" s="14">
        <f>SUM(D42:D53)</f>
        <v>105</v>
      </c>
      <c r="E54" s="205">
        <f t="shared" si="17"/>
        <v>-82.67326732673267</v>
      </c>
      <c r="F54" s="205">
        <f t="shared" si="18"/>
        <v>-73.618090452261313</v>
      </c>
      <c r="G54" s="14">
        <f>SUM(G42:G53)</f>
        <v>0</v>
      </c>
      <c r="H54" s="14">
        <f>SUM(H42:H53)</f>
        <v>139</v>
      </c>
      <c r="I54" s="14">
        <f>SUM(I42:I53)</f>
        <v>56</v>
      </c>
      <c r="J54" s="205">
        <f t="shared" si="19"/>
        <v>0</v>
      </c>
      <c r="K54" s="205">
        <f t="shared" si="20"/>
        <v>-59.712230215827333</v>
      </c>
      <c r="L54" s="15"/>
      <c r="M54" s="15"/>
      <c r="N54" s="15"/>
      <c r="O54" s="22"/>
      <c r="P54" s="22"/>
      <c r="Q54" s="15"/>
      <c r="R54" s="15"/>
      <c r="S54" s="15"/>
      <c r="T54" s="22"/>
      <c r="U54" s="22"/>
    </row>
    <row r="56" spans="1:21" s="165" customFormat="1" x14ac:dyDescent="0.25"/>
    <row r="57" spans="1:21" s="165" customFormat="1" x14ac:dyDescent="0.25">
      <c r="B57" s="206">
        <f>+B54+B36+B18</f>
        <v>136019</v>
      </c>
      <c r="C57" s="206">
        <f t="shared" ref="C57:S57" si="21">+C54+C36+C18</f>
        <v>117074</v>
      </c>
      <c r="D57" s="206">
        <f t="shared" si="21"/>
        <v>10044</v>
      </c>
      <c r="E57" s="206"/>
      <c r="F57" s="206"/>
      <c r="G57" s="206">
        <f t="shared" si="21"/>
        <v>906</v>
      </c>
      <c r="H57" s="206">
        <f t="shared" si="21"/>
        <v>976</v>
      </c>
      <c r="I57" s="206">
        <f t="shared" si="21"/>
        <v>138</v>
      </c>
      <c r="J57" s="206"/>
      <c r="K57" s="206"/>
      <c r="L57" s="206">
        <f t="shared" si="21"/>
        <v>29582</v>
      </c>
      <c r="M57" s="206">
        <f t="shared" si="21"/>
        <v>31440</v>
      </c>
      <c r="N57" s="206">
        <f t="shared" si="21"/>
        <v>1294</v>
      </c>
      <c r="O57" s="206"/>
      <c r="P57" s="206"/>
      <c r="Q57" s="206">
        <f t="shared" si="21"/>
        <v>9366</v>
      </c>
      <c r="R57" s="206">
        <f t="shared" si="21"/>
        <v>10458</v>
      </c>
      <c r="S57" s="206">
        <f t="shared" si="21"/>
        <v>1284</v>
      </c>
      <c r="T57" s="206">
        <f>+T54+T36+T18</f>
        <v>-86.290839205637411</v>
      </c>
      <c r="U57" s="206">
        <f>+U54+U36+U18</f>
        <v>-87.722317842799768</v>
      </c>
    </row>
    <row r="58" spans="1:21" s="165" customFormat="1" x14ac:dyDescent="0.25"/>
    <row r="59" spans="1:21" s="165" customFormat="1" x14ac:dyDescent="0.25"/>
    <row r="60" spans="1:21" s="165" customFormat="1" x14ac:dyDescent="0.25">
      <c r="B60" s="206">
        <f>+B57+G57+L57+Q57</f>
        <v>175873</v>
      </c>
      <c r="C60" s="206">
        <f>+C57+H57+M57+R57</f>
        <v>159948</v>
      </c>
      <c r="D60" s="206">
        <f>+D57+I57+N57+S57</f>
        <v>12760</v>
      </c>
    </row>
    <row r="61" spans="1:21" s="165" customFormat="1" x14ac:dyDescent="0.25"/>
  </sheetData>
  <mergeCells count="15">
    <mergeCell ref="Q22:S22"/>
    <mergeCell ref="A40:A41"/>
    <mergeCell ref="B40:D40"/>
    <mergeCell ref="G40:I40"/>
    <mergeCell ref="L40:N40"/>
    <mergeCell ref="Q40:S40"/>
    <mergeCell ref="A22:A23"/>
    <mergeCell ref="B22:D22"/>
    <mergeCell ref="G22:I22"/>
    <mergeCell ref="L22:N22"/>
    <mergeCell ref="Q4:S4"/>
    <mergeCell ref="A4:A5"/>
    <mergeCell ref="B4:D4"/>
    <mergeCell ref="G4:I4"/>
    <mergeCell ref="L4:N4"/>
  </mergeCells>
  <phoneticPr fontId="13" type="noConversion"/>
  <pageMargins left="0.59055118110236227" right="0.15748031496062992" top="0.27559055118110237" bottom="7.874015748031496E-2" header="0.35433070866141736" footer="0"/>
  <pageSetup paperSize="9" scale="70" orientation="landscape" r:id="rId1"/>
  <headerFooter alignWithMargins="0">
    <oddFooter>&amp;Lhttp://www.atta.or.th&amp;C&amp;A&amp;Rpage  &amp;P  of  &amp;N  pages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workbookViewId="0">
      <selection activeCell="C6" sqref="C6"/>
    </sheetView>
  </sheetViews>
  <sheetFormatPr defaultRowHeight="13.2" x14ac:dyDescent="0.25"/>
  <cols>
    <col min="1" max="1" width="37.33203125" bestFit="1" customWidth="1"/>
    <col min="2" max="2" width="41.5546875" customWidth="1"/>
    <col min="5" max="5" width="11" bestFit="1" customWidth="1"/>
    <col min="8" max="9" width="9.109375" style="165"/>
  </cols>
  <sheetData>
    <row r="1" spans="1:9" x14ac:dyDescent="0.25">
      <c r="A1" s="111" t="s">
        <v>302</v>
      </c>
    </row>
    <row r="2" spans="1:9" x14ac:dyDescent="0.25">
      <c r="A2" s="111" t="s">
        <v>145</v>
      </c>
    </row>
    <row r="3" spans="1:9" ht="14.25" customHeight="1" thickBot="1" x14ac:dyDescent="0.3">
      <c r="A3" s="113" t="s">
        <v>323</v>
      </c>
      <c r="B3" s="114"/>
      <c r="C3" s="114"/>
      <c r="D3" s="114"/>
      <c r="E3" s="114"/>
      <c r="F3" s="101"/>
      <c r="G3" s="101"/>
      <c r="H3" s="182"/>
      <c r="I3" s="182"/>
    </row>
    <row r="4" spans="1:9" ht="14.25" customHeight="1" x14ac:dyDescent="0.25">
      <c r="A4" s="114"/>
      <c r="B4" s="114"/>
      <c r="C4" s="372" t="s">
        <v>321</v>
      </c>
      <c r="D4" s="373"/>
      <c r="E4" s="374"/>
      <c r="F4" s="101"/>
      <c r="G4" s="101"/>
      <c r="H4" s="182"/>
      <c r="I4" s="182"/>
    </row>
    <row r="5" spans="1:9" ht="13.8" thickBot="1" x14ac:dyDescent="0.3">
      <c r="A5" s="114"/>
      <c r="B5" s="114"/>
      <c r="C5" s="178">
        <v>2013</v>
      </c>
      <c r="D5" s="179">
        <v>2014</v>
      </c>
      <c r="E5" s="115" t="s">
        <v>322</v>
      </c>
      <c r="F5" s="101"/>
      <c r="G5" s="101"/>
      <c r="H5" s="182"/>
      <c r="I5" s="182"/>
    </row>
    <row r="6" spans="1:9" x14ac:dyDescent="0.25">
      <c r="A6" s="116" t="s">
        <v>207</v>
      </c>
      <c r="B6" s="126" t="s">
        <v>3</v>
      </c>
      <c r="C6" s="127">
        <f>SUM('North Europe'!C6:C17)</f>
        <v>1104</v>
      </c>
      <c r="D6" s="127">
        <f>SUM('North Europe'!D6:D17)</f>
        <v>187</v>
      </c>
      <c r="E6" s="128">
        <f>+(D6-C6)/C6</f>
        <v>-0.83061594202898548</v>
      </c>
      <c r="F6" s="101"/>
      <c r="G6" s="101"/>
      <c r="H6" s="183">
        <f>SUM('North Europe'!H6:H17)</f>
        <v>3857</v>
      </c>
      <c r="I6" s="183">
        <f>SUM('North Europe'!I6:I17)</f>
        <v>455</v>
      </c>
    </row>
    <row r="7" spans="1:9" x14ac:dyDescent="0.25">
      <c r="A7" s="117"/>
      <c r="B7" s="129" t="s">
        <v>22</v>
      </c>
      <c r="C7" s="130">
        <f>SUM('North Europe'!H6:H17)</f>
        <v>3857</v>
      </c>
      <c r="D7" s="130">
        <f>SUM('North Europe'!I6:I17)</f>
        <v>455</v>
      </c>
      <c r="E7" s="131">
        <f t="shared" ref="E7:E16" si="0">+(D7-C7)/C7</f>
        <v>-0.88203266787658807</v>
      </c>
      <c r="F7" s="101"/>
      <c r="G7" s="101"/>
      <c r="H7" s="183">
        <f>SUM('North Europe'!M6:M17)</f>
        <v>703</v>
      </c>
      <c r="I7" s="183">
        <f>SUM('North Europe'!N6:N17)</f>
        <v>67</v>
      </c>
    </row>
    <row r="8" spans="1:9" x14ac:dyDescent="0.25">
      <c r="A8" s="117"/>
      <c r="B8" s="129" t="s">
        <v>1</v>
      </c>
      <c r="C8" s="130">
        <f>SUM('North Europe'!M6:M17)</f>
        <v>703</v>
      </c>
      <c r="D8" s="130">
        <f>SUM('North Europe'!N6:N17)</f>
        <v>67</v>
      </c>
      <c r="E8" s="131">
        <f t="shared" si="0"/>
        <v>-0.90469416785206258</v>
      </c>
      <c r="F8" s="101"/>
      <c r="G8" s="101"/>
      <c r="H8" s="183">
        <f>SUM('North Europe'!R6:R17)</f>
        <v>1112</v>
      </c>
      <c r="I8" s="183">
        <f>SUM('North Europe'!S6:S17)</f>
        <v>229</v>
      </c>
    </row>
    <row r="9" spans="1:9" x14ac:dyDescent="0.25">
      <c r="A9" s="117"/>
      <c r="B9" s="129" t="s">
        <v>2</v>
      </c>
      <c r="C9" s="130">
        <f>SUM('North Europe'!R6:R17)</f>
        <v>1112</v>
      </c>
      <c r="D9" s="130">
        <f>SUM('North Europe'!S6:S17)</f>
        <v>229</v>
      </c>
      <c r="E9" s="131">
        <f t="shared" si="0"/>
        <v>-0.7940647482014388</v>
      </c>
      <c r="F9" s="101"/>
      <c r="G9" s="101"/>
      <c r="H9" s="183">
        <f>SUM('North Europe'!W6:W17)</f>
        <v>0</v>
      </c>
      <c r="I9" s="183">
        <f>SUM('North Europe'!X6:X17)</f>
        <v>0</v>
      </c>
    </row>
    <row r="10" spans="1:9" hidden="1" x14ac:dyDescent="0.25">
      <c r="A10" s="117"/>
      <c r="B10" s="138" t="s">
        <v>34</v>
      </c>
      <c r="C10" s="139">
        <f>SUM('North Europe'!C24:C30)</f>
        <v>0</v>
      </c>
      <c r="D10" s="139">
        <f>SUM('North Europe'!D24:D30)</f>
        <v>0</v>
      </c>
      <c r="E10" s="140" t="e">
        <f t="shared" si="0"/>
        <v>#DIV/0!</v>
      </c>
      <c r="F10" s="101"/>
      <c r="G10" s="101"/>
      <c r="H10" s="183">
        <f>SUM('North Europe'!H24:H30)</f>
        <v>0</v>
      </c>
      <c r="I10" s="183">
        <f>SUM('North Europe'!I24:I30)</f>
        <v>0</v>
      </c>
    </row>
    <row r="11" spans="1:9" x14ac:dyDescent="0.25">
      <c r="A11" s="117"/>
      <c r="B11" s="135" t="s">
        <v>58</v>
      </c>
      <c r="C11" s="136">
        <f>SUM('North Europe'!H24:H35)</f>
        <v>0</v>
      </c>
      <c r="D11" s="136">
        <f>SUM('North Europe'!I24:I35)</f>
        <v>0</v>
      </c>
      <c r="E11" s="137" t="e">
        <f t="shared" si="0"/>
        <v>#DIV/0!</v>
      </c>
      <c r="F11" s="101"/>
      <c r="G11" s="101"/>
      <c r="H11" s="183">
        <f>SUM('North Europe'!M24:M35)</f>
        <v>251</v>
      </c>
      <c r="I11" s="183">
        <f>SUM('North Europe'!N24:N35)</f>
        <v>0</v>
      </c>
    </row>
    <row r="12" spans="1:9" x14ac:dyDescent="0.25">
      <c r="A12" s="117"/>
      <c r="B12" s="129" t="s">
        <v>61</v>
      </c>
      <c r="C12" s="130">
        <f>SUM('North Europe'!M24:M35)</f>
        <v>251</v>
      </c>
      <c r="D12" s="130">
        <f>SUM('North Europe'!N24:N35)</f>
        <v>0</v>
      </c>
      <c r="E12" s="131">
        <f t="shared" si="0"/>
        <v>-1</v>
      </c>
      <c r="F12" s="101"/>
      <c r="G12" s="101"/>
      <c r="H12" s="183">
        <f>SUM('North Europe'!R24:R35)</f>
        <v>227</v>
      </c>
      <c r="I12" s="183">
        <f>SUM('North Europe'!S24:S35)</f>
        <v>0</v>
      </c>
    </row>
    <row r="13" spans="1:9" x14ac:dyDescent="0.25">
      <c r="A13" s="117"/>
      <c r="B13" s="135" t="s">
        <v>62</v>
      </c>
      <c r="C13" s="136">
        <f>SUM('North Europe'!R24:R35)</f>
        <v>227</v>
      </c>
      <c r="D13" s="136">
        <f>SUM('North Europe'!S24:S35)</f>
        <v>0</v>
      </c>
      <c r="E13" s="137">
        <f t="shared" si="0"/>
        <v>-1</v>
      </c>
      <c r="F13" s="101"/>
      <c r="G13" s="101"/>
      <c r="H13" s="183">
        <f>SUM('North Europe'!W24:W35)</f>
        <v>0</v>
      </c>
      <c r="I13" s="183">
        <f>SUM('North Europe'!X24:X35)</f>
        <v>0</v>
      </c>
    </row>
    <row r="14" spans="1:9" x14ac:dyDescent="0.25">
      <c r="A14" s="117"/>
      <c r="B14" s="129" t="s">
        <v>49</v>
      </c>
      <c r="C14" s="130">
        <f>SUM('North Europe'!C42:C53)</f>
        <v>174</v>
      </c>
      <c r="D14" s="130">
        <f>SUM('North Europe'!D42:D53)</f>
        <v>0</v>
      </c>
      <c r="E14" s="131">
        <f t="shared" si="0"/>
        <v>-1</v>
      </c>
      <c r="F14" s="101"/>
      <c r="G14" s="101"/>
      <c r="H14" s="183">
        <f>SUM('North Europe'!H42:H53)</f>
        <v>192</v>
      </c>
      <c r="I14" s="183">
        <f>SUM('North Europe'!I42:I53)</f>
        <v>18</v>
      </c>
    </row>
    <row r="15" spans="1:9" ht="13.8" thickBot="1" x14ac:dyDescent="0.3">
      <c r="A15" s="121"/>
      <c r="B15" s="150" t="s">
        <v>70</v>
      </c>
      <c r="C15" s="151">
        <f>SUM('North Europe'!H42:H53)</f>
        <v>192</v>
      </c>
      <c r="D15" s="151">
        <f>SUM('North Europe'!I42:I53)</f>
        <v>18</v>
      </c>
      <c r="E15" s="152">
        <f t="shared" si="0"/>
        <v>-0.90625</v>
      </c>
      <c r="F15" s="101"/>
      <c r="G15" s="101"/>
      <c r="H15" s="183">
        <f>SUM('North Europe'!M42:M53)</f>
        <v>0</v>
      </c>
      <c r="I15" s="183">
        <f>SUM('North Europe'!N42:N53)</f>
        <v>0</v>
      </c>
    </row>
    <row r="16" spans="1:9" ht="13.8" thickBot="1" x14ac:dyDescent="0.3">
      <c r="A16" s="122"/>
      <c r="B16" s="123" t="s">
        <v>304</v>
      </c>
      <c r="C16" s="146">
        <f>SUM(C6:C15)</f>
        <v>7620</v>
      </c>
      <c r="D16" s="146">
        <f>SUM(D6:D15)</f>
        <v>956</v>
      </c>
      <c r="E16" s="147">
        <f t="shared" si="0"/>
        <v>-0.87454068241469818</v>
      </c>
      <c r="F16" s="101"/>
      <c r="G16" s="101"/>
      <c r="H16" s="183">
        <f>SUM(H6:H15)</f>
        <v>6342</v>
      </c>
      <c r="I16" s="183">
        <f>SUM(I6:I15)</f>
        <v>769</v>
      </c>
    </row>
    <row r="17" spans="1:9" ht="13.8" thickBot="1" x14ac:dyDescent="0.3">
      <c r="A17" s="114"/>
      <c r="B17" s="114"/>
      <c r="C17" s="124"/>
      <c r="D17" s="124"/>
      <c r="E17" s="125"/>
      <c r="F17" s="101"/>
      <c r="G17" s="101"/>
      <c r="H17" s="183"/>
      <c r="I17" s="183"/>
    </row>
    <row r="18" spans="1:9" x14ac:dyDescent="0.25">
      <c r="A18" s="116" t="s">
        <v>208</v>
      </c>
      <c r="B18" s="168" t="s">
        <v>25</v>
      </c>
      <c r="C18" s="169">
        <f>SUM('South Europe'!C6:C17)</f>
        <v>16016</v>
      </c>
      <c r="D18" s="169">
        <f>SUM('South Europe'!D6:D17)</f>
        <v>1699</v>
      </c>
      <c r="E18" s="170">
        <f t="shared" ref="E18:E29" si="1">+(D18-C18)/C18</f>
        <v>-0.89391858141858138</v>
      </c>
      <c r="F18" s="101"/>
      <c r="G18" s="101"/>
      <c r="H18" s="183">
        <f>SUM('South Europe'!H6:H17)</f>
        <v>8403</v>
      </c>
      <c r="I18" s="183">
        <f>SUM('South Europe'!I6:I17)</f>
        <v>831</v>
      </c>
    </row>
    <row r="19" spans="1:9" x14ac:dyDescent="0.25">
      <c r="A19" s="117"/>
      <c r="B19" s="129" t="s">
        <v>28</v>
      </c>
      <c r="C19" s="130">
        <f>SUM('South Europe'!H6:H17)</f>
        <v>8403</v>
      </c>
      <c r="D19" s="130">
        <f>SUM('South Europe'!I6:I17)</f>
        <v>831</v>
      </c>
      <c r="E19" s="131">
        <f t="shared" si="1"/>
        <v>-0.90110674759014642</v>
      </c>
      <c r="F19" s="101"/>
      <c r="G19" s="101"/>
      <c r="H19" s="183">
        <f>SUM('South Europe'!M6:M17)</f>
        <v>303</v>
      </c>
      <c r="I19" s="183">
        <f>SUM('South Europe'!N6:N17)</f>
        <v>0</v>
      </c>
    </row>
    <row r="20" spans="1:9" x14ac:dyDescent="0.25">
      <c r="A20" s="117"/>
      <c r="B20" s="135" t="s">
        <v>39</v>
      </c>
      <c r="C20" s="136">
        <f>SUM('South Europe'!M6:M17)</f>
        <v>303</v>
      </c>
      <c r="D20" s="136">
        <f>SUM('South Europe'!N6:N17)</f>
        <v>0</v>
      </c>
      <c r="E20" s="137">
        <f t="shared" si="1"/>
        <v>-1</v>
      </c>
      <c r="F20" s="101"/>
      <c r="G20" s="101"/>
      <c r="H20" s="183">
        <f>SUM('South Europe'!R6:R17)</f>
        <v>423</v>
      </c>
      <c r="I20" s="183">
        <f>SUM('South Europe'!S6:S17)</f>
        <v>27</v>
      </c>
    </row>
    <row r="21" spans="1:9" x14ac:dyDescent="0.25">
      <c r="A21" s="117"/>
      <c r="B21" s="132" t="s">
        <v>43</v>
      </c>
      <c r="C21" s="133">
        <f>SUM('South Europe'!R6:R17)</f>
        <v>423</v>
      </c>
      <c r="D21" s="133">
        <f>SUM('South Europe'!S6:S17)</f>
        <v>27</v>
      </c>
      <c r="E21" s="134">
        <f t="shared" si="1"/>
        <v>-0.93617021276595747</v>
      </c>
      <c r="F21" s="101"/>
      <c r="G21" s="101"/>
      <c r="H21" s="183">
        <f>SUM('South Europe'!W6:W17)</f>
        <v>0</v>
      </c>
      <c r="I21" s="183">
        <f>SUM('South Europe'!X6:X17)</f>
        <v>0</v>
      </c>
    </row>
    <row r="22" spans="1:9" x14ac:dyDescent="0.25">
      <c r="A22" s="117"/>
      <c r="B22" s="132" t="s">
        <v>54</v>
      </c>
      <c r="C22" s="133">
        <f>SUM('South Europe'!C24:C35)</f>
        <v>1347</v>
      </c>
      <c r="D22" s="133">
        <f>SUM('South Europe'!D24:D35)</f>
        <v>137</v>
      </c>
      <c r="E22" s="134">
        <f t="shared" si="1"/>
        <v>-0.8982925018559762</v>
      </c>
      <c r="F22" s="101"/>
      <c r="G22" s="101"/>
      <c r="H22" s="183">
        <f>SUM('South Europe'!H24:H35)</f>
        <v>15</v>
      </c>
      <c r="I22" s="183">
        <f>SUM('South Europe'!I24:I35)</f>
        <v>0</v>
      </c>
    </row>
    <row r="23" spans="1:9" x14ac:dyDescent="0.25">
      <c r="A23" s="117"/>
      <c r="B23" s="132" t="s">
        <v>87</v>
      </c>
      <c r="C23" s="133">
        <f>SUM('South Europe'!H24:H35)</f>
        <v>15</v>
      </c>
      <c r="D23" s="133">
        <f>SUM('South Europe'!I24:I35)</f>
        <v>0</v>
      </c>
      <c r="E23" s="134">
        <f t="shared" si="1"/>
        <v>-1</v>
      </c>
      <c r="F23" s="101"/>
      <c r="G23" s="101"/>
      <c r="H23" s="183">
        <f>SUM('South Europe'!M24:M35)</f>
        <v>0</v>
      </c>
      <c r="I23" s="183">
        <f>SUM('South Europe'!N24:N35)</f>
        <v>0</v>
      </c>
    </row>
    <row r="24" spans="1:9" x14ac:dyDescent="0.25">
      <c r="A24" s="117"/>
      <c r="B24" s="135" t="s">
        <v>88</v>
      </c>
      <c r="C24" s="136">
        <f>SUM('South Europe'!M24:M35)</f>
        <v>0</v>
      </c>
      <c r="D24" s="136">
        <f>SUM('South Europe'!N24:N35)</f>
        <v>0</v>
      </c>
      <c r="E24" s="137" t="e">
        <f t="shared" si="1"/>
        <v>#DIV/0!</v>
      </c>
      <c r="F24" s="101"/>
      <c r="G24" s="101"/>
      <c r="H24" s="183">
        <f>SUM('South Europe'!R24:R35)</f>
        <v>0</v>
      </c>
      <c r="I24" s="183">
        <f>SUM('South Europe'!S24:S35)</f>
        <v>0</v>
      </c>
    </row>
    <row r="25" spans="1:9" hidden="1" x14ac:dyDescent="0.25">
      <c r="A25" s="117"/>
      <c r="B25" s="132" t="s">
        <v>89</v>
      </c>
      <c r="C25" s="133">
        <f>SUM('South Europe'!R24:R30)</f>
        <v>0</v>
      </c>
      <c r="D25" s="133">
        <f>SUM('South Europe'!S24:S30)</f>
        <v>0</v>
      </c>
      <c r="E25" s="134" t="e">
        <f t="shared" si="1"/>
        <v>#DIV/0!</v>
      </c>
      <c r="F25" s="101"/>
      <c r="G25" s="101"/>
      <c r="H25" s="183">
        <f>SUM('South Europe'!W24:W30)</f>
        <v>0</v>
      </c>
      <c r="I25" s="183">
        <f>SUM('South Europe'!X24:X30)</f>
        <v>0</v>
      </c>
    </row>
    <row r="26" spans="1:9" x14ac:dyDescent="0.25">
      <c r="A26" s="117"/>
      <c r="B26" s="132" t="s">
        <v>23</v>
      </c>
      <c r="C26" s="133">
        <f>SUM('South Europe'!C42:C53)</f>
        <v>28315</v>
      </c>
      <c r="D26" s="133">
        <f>SUM('South Europe'!D42:D53)</f>
        <v>883</v>
      </c>
      <c r="E26" s="134">
        <f t="shared" si="1"/>
        <v>-0.9688151156630761</v>
      </c>
      <c r="F26" s="101"/>
      <c r="G26" s="101"/>
      <c r="H26" s="183">
        <f>SUM('South Europe'!H42:H53)</f>
        <v>0</v>
      </c>
      <c r="I26" s="183">
        <f>SUM('South Europe'!I42:I53)</f>
        <v>0</v>
      </c>
    </row>
    <row r="27" spans="1:9" hidden="1" x14ac:dyDescent="0.25">
      <c r="A27" s="117"/>
      <c r="B27" s="118" t="s">
        <v>98</v>
      </c>
      <c r="C27" s="119">
        <f>SUM('South Europe'!H42:H48)</f>
        <v>0</v>
      </c>
      <c r="D27" s="119">
        <f>SUM('South Europe'!I42:I48)</f>
        <v>0</v>
      </c>
      <c r="E27" s="120" t="e">
        <f t="shared" si="1"/>
        <v>#DIV/0!</v>
      </c>
      <c r="F27" s="101"/>
      <c r="G27" s="101"/>
      <c r="H27" s="183">
        <f>SUM('South Europe'!M42:M48)</f>
        <v>21</v>
      </c>
      <c r="I27" s="183">
        <f>SUM('South Europe'!N42:N48)</f>
        <v>0</v>
      </c>
    </row>
    <row r="28" spans="1:9" ht="13.8" thickBot="1" x14ac:dyDescent="0.3">
      <c r="A28" s="121"/>
      <c r="B28" s="150" t="s">
        <v>76</v>
      </c>
      <c r="C28" s="151">
        <f>SUM('South Europe'!M42:M53)</f>
        <v>57</v>
      </c>
      <c r="D28" s="151">
        <f>SUM('South Europe'!N42:N53)</f>
        <v>0</v>
      </c>
      <c r="E28" s="152">
        <f t="shared" si="1"/>
        <v>-1</v>
      </c>
      <c r="F28" s="101"/>
      <c r="G28" s="101"/>
      <c r="H28" s="183">
        <f>SUM('South Europe'!R42:R53)</f>
        <v>0</v>
      </c>
      <c r="I28" s="183">
        <f>SUM('South Europe'!S42:S53)</f>
        <v>0</v>
      </c>
    </row>
    <row r="29" spans="1:9" ht="13.8" thickBot="1" x14ac:dyDescent="0.3">
      <c r="A29" s="122"/>
      <c r="B29" s="123" t="s">
        <v>304</v>
      </c>
      <c r="C29" s="151">
        <f>SUM(C18:C28)</f>
        <v>54879</v>
      </c>
      <c r="D29" s="151">
        <f>SUM(D18:D28)</f>
        <v>3577</v>
      </c>
      <c r="E29" s="152">
        <f t="shared" si="1"/>
        <v>-0.93482024089360227</v>
      </c>
      <c r="F29" s="101"/>
      <c r="G29" s="101"/>
      <c r="H29" s="183">
        <f>SUM(H18:H28)</f>
        <v>9165</v>
      </c>
      <c r="I29" s="183">
        <f>SUM(I18:I28)</f>
        <v>858</v>
      </c>
    </row>
    <row r="30" spans="1:9" ht="13.8" thickBot="1" x14ac:dyDescent="0.3">
      <c r="A30" s="114"/>
      <c r="B30" s="114"/>
      <c r="C30" s="124"/>
      <c r="D30" s="124"/>
      <c r="E30" s="125"/>
      <c r="F30" s="101"/>
      <c r="G30" s="101"/>
      <c r="H30" s="183"/>
      <c r="I30" s="183"/>
    </row>
    <row r="31" spans="1:9" x14ac:dyDescent="0.25">
      <c r="A31" s="116" t="s">
        <v>218</v>
      </c>
      <c r="B31" s="168" t="s">
        <v>15</v>
      </c>
      <c r="C31" s="169">
        <f>SUM('East Europe'!C6:C17)</f>
        <v>115546</v>
      </c>
      <c r="D31" s="169">
        <f>SUM('East Europe'!D6:D17)</f>
        <v>9864</v>
      </c>
      <c r="E31" s="170">
        <f t="shared" ref="E31:E41" si="2">+(D31-C31)/C31</f>
        <v>-0.91463140221210604</v>
      </c>
      <c r="F31" s="101"/>
      <c r="G31" s="101"/>
      <c r="H31" s="183">
        <f>SUM('East Europe'!H6:H17)</f>
        <v>634</v>
      </c>
      <c r="I31" s="183">
        <f>SUM('East Europe'!I6:I17)</f>
        <v>80</v>
      </c>
    </row>
    <row r="32" spans="1:9" x14ac:dyDescent="0.25">
      <c r="A32" s="117"/>
      <c r="B32" s="129" t="s">
        <v>35</v>
      </c>
      <c r="C32" s="130">
        <f>SUM('East Europe'!H6:H17)</f>
        <v>634</v>
      </c>
      <c r="D32" s="130">
        <f>SUM('East Europe'!I6:I17)</f>
        <v>80</v>
      </c>
      <c r="E32" s="131">
        <f t="shared" si="2"/>
        <v>-0.87381703470031546</v>
      </c>
      <c r="F32" s="101"/>
      <c r="G32" s="101"/>
      <c r="H32" s="183">
        <f>SUM('East Europe'!M6:M17)</f>
        <v>31440</v>
      </c>
      <c r="I32" s="183">
        <f>SUM('East Europe'!N6:N17)</f>
        <v>1294</v>
      </c>
    </row>
    <row r="33" spans="1:9" x14ac:dyDescent="0.25">
      <c r="A33" s="117"/>
      <c r="B33" s="129" t="s">
        <v>46</v>
      </c>
      <c r="C33" s="130">
        <f>SUM('East Europe'!M6:M17)</f>
        <v>31440</v>
      </c>
      <c r="D33" s="130">
        <f>SUM('East Europe'!N6:N17)</f>
        <v>1294</v>
      </c>
      <c r="E33" s="131">
        <f t="shared" si="2"/>
        <v>-0.95884223918575062</v>
      </c>
      <c r="F33" s="101"/>
      <c r="G33" s="101"/>
      <c r="H33" s="183">
        <f>SUM('East Europe'!R6:R17)</f>
        <v>10458</v>
      </c>
      <c r="I33" s="183">
        <f>SUM('East Europe'!S6:S17)</f>
        <v>1284</v>
      </c>
    </row>
    <row r="34" spans="1:9" x14ac:dyDescent="0.25">
      <c r="A34" s="117"/>
      <c r="B34" s="135" t="s">
        <v>60</v>
      </c>
      <c r="C34" s="136">
        <f>SUM('East Europe'!R6:R17)</f>
        <v>10458</v>
      </c>
      <c r="D34" s="136">
        <f>SUM('East Europe'!S6:S17)</f>
        <v>1284</v>
      </c>
      <c r="E34" s="137">
        <f t="shared" si="2"/>
        <v>-0.87722317842799769</v>
      </c>
      <c r="F34" s="101"/>
      <c r="G34" s="101"/>
      <c r="H34" s="183">
        <f>SUM('East Europe'!W6:W17)</f>
        <v>0</v>
      </c>
      <c r="I34" s="183">
        <f>SUM('East Europe'!X6:X17)</f>
        <v>0</v>
      </c>
    </row>
    <row r="35" spans="1:9" x14ac:dyDescent="0.25">
      <c r="A35" s="117"/>
      <c r="B35" s="135" t="s">
        <v>65</v>
      </c>
      <c r="C35" s="136">
        <f>SUM('East Europe'!C24:C35)</f>
        <v>1130</v>
      </c>
      <c r="D35" s="136">
        <f>SUM('East Europe'!D24:D35)</f>
        <v>75</v>
      </c>
      <c r="E35" s="137">
        <f t="shared" si="2"/>
        <v>-0.9336283185840708</v>
      </c>
      <c r="F35" s="101"/>
      <c r="G35" s="101"/>
      <c r="H35" s="183">
        <f>SUM('East Europe'!H24:H35)</f>
        <v>203</v>
      </c>
      <c r="I35" s="183">
        <f>SUM('East Europe'!I24:I35)</f>
        <v>2</v>
      </c>
    </row>
    <row r="36" spans="1:9" x14ac:dyDescent="0.25">
      <c r="A36" s="117"/>
      <c r="B36" s="135" t="s">
        <v>84</v>
      </c>
      <c r="C36" s="136">
        <f>SUM('East Europe'!H24:H35)</f>
        <v>203</v>
      </c>
      <c r="D36" s="136">
        <f>SUM('East Europe'!I24:I35)</f>
        <v>2</v>
      </c>
      <c r="E36" s="137">
        <f t="shared" si="2"/>
        <v>-0.99014778325123154</v>
      </c>
      <c r="F36" s="101"/>
      <c r="G36" s="101"/>
      <c r="H36" s="183">
        <f>SUM('East Europe'!M24:M35)</f>
        <v>0</v>
      </c>
      <c r="I36" s="183">
        <f>SUM('East Europe'!N24:N35)</f>
        <v>0</v>
      </c>
    </row>
    <row r="37" spans="1:9" x14ac:dyDescent="0.25">
      <c r="A37" s="117"/>
      <c r="B37" s="135" t="s">
        <v>94</v>
      </c>
      <c r="C37" s="136">
        <f>SUM('East Europe'!M24:M35)</f>
        <v>0</v>
      </c>
      <c r="D37" s="136">
        <f>SUM('East Europe'!N24:N35)</f>
        <v>0</v>
      </c>
      <c r="E37" s="137" t="e">
        <f t="shared" si="2"/>
        <v>#DIV/0!</v>
      </c>
      <c r="F37" s="101"/>
      <c r="G37" s="101"/>
      <c r="H37" s="183">
        <f>SUM('East Europe'!R24:R35)</f>
        <v>0</v>
      </c>
      <c r="I37" s="183">
        <f>SUM('East Europe'!S24:S35)</f>
        <v>0</v>
      </c>
    </row>
    <row r="38" spans="1:9" hidden="1" x14ac:dyDescent="0.25">
      <c r="A38" s="117"/>
      <c r="B38" s="135" t="s">
        <v>96</v>
      </c>
      <c r="C38" s="136">
        <f>SUM('East Europe'!R24:R30)</f>
        <v>0</v>
      </c>
      <c r="D38" s="136">
        <f>SUM('East Europe'!S24:S30)</f>
        <v>0</v>
      </c>
      <c r="E38" s="137" t="e">
        <f t="shared" si="2"/>
        <v>#DIV/0!</v>
      </c>
      <c r="F38" s="101"/>
      <c r="G38" s="101"/>
      <c r="H38" s="183">
        <f>SUM('East Europe'!W24:W30)</f>
        <v>0</v>
      </c>
      <c r="I38" s="183">
        <f>SUM('East Europe'!X24:X30)</f>
        <v>0</v>
      </c>
    </row>
    <row r="39" spans="1:9" x14ac:dyDescent="0.25">
      <c r="A39" s="117"/>
      <c r="B39" s="129" t="s">
        <v>79</v>
      </c>
      <c r="C39" s="130">
        <f>SUM('East Europe'!C42:C53)</f>
        <v>398</v>
      </c>
      <c r="D39" s="130">
        <f>SUM('East Europe'!D42:D53)</f>
        <v>105</v>
      </c>
      <c r="E39" s="131">
        <f t="shared" si="2"/>
        <v>-0.73618090452261309</v>
      </c>
      <c r="F39" s="101"/>
      <c r="G39" s="101"/>
      <c r="H39" s="183">
        <f>SUM('East Europe'!H42:H53)</f>
        <v>139</v>
      </c>
      <c r="I39" s="183">
        <f>SUM('East Europe'!I42:I53)</f>
        <v>56</v>
      </c>
    </row>
    <row r="40" spans="1:9" ht="13.8" thickBot="1" x14ac:dyDescent="0.3">
      <c r="A40" s="121"/>
      <c r="B40" s="150" t="s">
        <v>73</v>
      </c>
      <c r="C40" s="151">
        <f>SUM('East Europe'!H42:H53)</f>
        <v>139</v>
      </c>
      <c r="D40" s="151">
        <f>SUM('East Europe'!I42:I53)</f>
        <v>56</v>
      </c>
      <c r="E40" s="152">
        <f t="shared" si="2"/>
        <v>-0.59712230215827333</v>
      </c>
      <c r="F40" s="101"/>
      <c r="G40" s="101"/>
      <c r="H40" s="183">
        <f>SUM('East Europe'!M42:M53)</f>
        <v>0</v>
      </c>
      <c r="I40" s="183">
        <f>SUM('East Europe'!N42:N53)</f>
        <v>0</v>
      </c>
    </row>
    <row r="41" spans="1:9" ht="13.8" thickBot="1" x14ac:dyDescent="0.3">
      <c r="A41" s="122"/>
      <c r="B41" s="123" t="s">
        <v>305</v>
      </c>
      <c r="C41" s="173">
        <f>SUM(C31:C40)</f>
        <v>159948</v>
      </c>
      <c r="D41" s="173">
        <f>SUM(D31:D40)</f>
        <v>12760</v>
      </c>
      <c r="E41" s="174">
        <f t="shared" si="2"/>
        <v>-0.92022407282366769</v>
      </c>
      <c r="F41" s="101"/>
      <c r="G41" s="101"/>
      <c r="H41" s="183">
        <f>SUM(H31:H40)</f>
        <v>42874</v>
      </c>
      <c r="I41" s="183">
        <f>SUM(I31:I40)</f>
        <v>2716</v>
      </c>
    </row>
    <row r="42" spans="1:9" ht="13.8" thickBot="1" x14ac:dyDescent="0.3">
      <c r="A42" s="114"/>
      <c r="B42" s="114"/>
      <c r="C42" s="124"/>
      <c r="D42" s="124"/>
      <c r="E42" s="125"/>
      <c r="F42" s="101"/>
      <c r="G42" s="101"/>
      <c r="H42" s="183"/>
      <c r="I42" s="183"/>
    </row>
    <row r="43" spans="1:9" x14ac:dyDescent="0.25">
      <c r="A43" s="116" t="s">
        <v>225</v>
      </c>
      <c r="B43" s="126" t="s">
        <v>9</v>
      </c>
      <c r="C43" s="127">
        <f>SUM('West Europe'!C6:C17)</f>
        <v>65935</v>
      </c>
      <c r="D43" s="127">
        <f>SUM('West Europe'!D6:D17)</f>
        <v>3123</v>
      </c>
      <c r="E43" s="128">
        <f t="shared" ref="E43:E56" si="3">+(D43-C43)/C43</f>
        <v>-0.95263517100174411</v>
      </c>
      <c r="F43" s="101"/>
      <c r="G43" s="101"/>
      <c r="H43" s="183">
        <f>SUM('West Europe'!H6:H17)</f>
        <v>49107</v>
      </c>
      <c r="I43" s="183">
        <f>SUM('West Europe'!I6:I17)</f>
        <v>5237</v>
      </c>
    </row>
    <row r="44" spans="1:9" x14ac:dyDescent="0.25">
      <c r="A44" s="117"/>
      <c r="B44" s="135" t="s">
        <v>12</v>
      </c>
      <c r="C44" s="136">
        <f>SUM('West Europe'!H6:H17)</f>
        <v>49107</v>
      </c>
      <c r="D44" s="136">
        <f>SUM('West Europe'!I6:I17)</f>
        <v>5237</v>
      </c>
      <c r="E44" s="137">
        <f t="shared" si="3"/>
        <v>-0.89335532612458513</v>
      </c>
      <c r="F44" s="101"/>
      <c r="G44" s="101"/>
      <c r="H44" s="183">
        <f>SUM('West Europe'!M6:M17)</f>
        <v>48964</v>
      </c>
      <c r="I44" s="183">
        <f>SUM('West Europe'!N6:N17)</f>
        <v>3148</v>
      </c>
    </row>
    <row r="45" spans="1:9" x14ac:dyDescent="0.25">
      <c r="A45" s="117"/>
      <c r="B45" s="129" t="s">
        <v>20</v>
      </c>
      <c r="C45" s="130">
        <f>SUM('West Europe'!M6:M17)</f>
        <v>48964</v>
      </c>
      <c r="D45" s="130">
        <f>SUM('West Europe'!N6:N17)</f>
        <v>3148</v>
      </c>
      <c r="E45" s="131">
        <f t="shared" si="3"/>
        <v>-0.93570786700432973</v>
      </c>
      <c r="F45" s="101"/>
      <c r="G45" s="101"/>
      <c r="H45" s="183">
        <f>SUM('West Europe'!R6:R17)</f>
        <v>11090</v>
      </c>
      <c r="I45" s="183">
        <f>SUM('West Europe'!S6:S17)</f>
        <v>550</v>
      </c>
    </row>
    <row r="46" spans="1:9" x14ac:dyDescent="0.25">
      <c r="A46" s="117"/>
      <c r="B46" s="129" t="s">
        <v>21</v>
      </c>
      <c r="C46" s="130">
        <f>SUM('West Europe'!R6:R17)</f>
        <v>11090</v>
      </c>
      <c r="D46" s="130">
        <f>SUM('West Europe'!S6:S17)</f>
        <v>550</v>
      </c>
      <c r="E46" s="131">
        <f t="shared" si="3"/>
        <v>-0.95040577096483314</v>
      </c>
      <c r="F46" s="101"/>
      <c r="G46" s="101"/>
      <c r="H46" s="183">
        <f>SUM('West Europe'!W6:W17)</f>
        <v>0</v>
      </c>
      <c r="I46" s="183">
        <f>SUM('West Europe'!X6:X17)</f>
        <v>0</v>
      </c>
    </row>
    <row r="47" spans="1:9" x14ac:dyDescent="0.25">
      <c r="A47" s="117"/>
      <c r="B47" s="129" t="s">
        <v>27</v>
      </c>
      <c r="C47" s="130">
        <f>SUM('West Europe'!C24:C35)</f>
        <v>1057</v>
      </c>
      <c r="D47" s="130">
        <f>SUM('West Europe'!D24:D35)</f>
        <v>70</v>
      </c>
      <c r="E47" s="131">
        <f t="shared" si="3"/>
        <v>-0.93377483443708609</v>
      </c>
      <c r="F47" s="101"/>
      <c r="G47" s="101"/>
      <c r="H47" s="183">
        <f>SUM('West Europe'!H24:H35)</f>
        <v>1783</v>
      </c>
      <c r="I47" s="183">
        <f>SUM('West Europe'!I24:I35)</f>
        <v>127</v>
      </c>
    </row>
    <row r="48" spans="1:9" x14ac:dyDescent="0.25">
      <c r="A48" s="117"/>
      <c r="B48" s="129" t="s">
        <v>32</v>
      </c>
      <c r="C48" s="130">
        <f>SUM('West Europe'!H24:H35)</f>
        <v>1783</v>
      </c>
      <c r="D48" s="130">
        <f>SUM('West Europe'!I24:I35)</f>
        <v>127</v>
      </c>
      <c r="E48" s="131">
        <f t="shared" si="3"/>
        <v>-0.92877173303421201</v>
      </c>
      <c r="F48" s="101"/>
      <c r="G48" s="101"/>
      <c r="H48" s="183">
        <f>SUM('West Europe'!M24:M35)</f>
        <v>855</v>
      </c>
      <c r="I48" s="183">
        <f>SUM('West Europe'!N24:N35)</f>
        <v>4</v>
      </c>
    </row>
    <row r="49" spans="1:9" x14ac:dyDescent="0.25">
      <c r="A49" s="117"/>
      <c r="B49" s="129" t="s">
        <v>41</v>
      </c>
      <c r="C49" s="130">
        <f>SUM('West Europe'!M24:M35)</f>
        <v>855</v>
      </c>
      <c r="D49" s="130">
        <f>SUM('West Europe'!N24:N35)</f>
        <v>4</v>
      </c>
      <c r="E49" s="131">
        <f t="shared" si="3"/>
        <v>-0.99532163742690061</v>
      </c>
      <c r="F49" s="101"/>
      <c r="G49" s="101"/>
      <c r="H49" s="183">
        <f>SUM('West Europe'!R24:R35)</f>
        <v>29</v>
      </c>
      <c r="I49" s="183">
        <f>SUM('West Europe'!S24:S35)</f>
        <v>0</v>
      </c>
    </row>
    <row r="50" spans="1:9" hidden="1" x14ac:dyDescent="0.25">
      <c r="A50" s="117"/>
      <c r="B50" s="118" t="s">
        <v>83</v>
      </c>
      <c r="C50" s="119">
        <f>SUM('West Europe'!R24:R30)</f>
        <v>25</v>
      </c>
      <c r="D50" s="119">
        <f>SUM('West Europe'!S24:S30)</f>
        <v>0</v>
      </c>
      <c r="E50" s="120">
        <f t="shared" si="3"/>
        <v>-1</v>
      </c>
      <c r="F50" s="101"/>
      <c r="G50" s="101"/>
      <c r="H50" s="183">
        <f>SUM('West Europe'!W24:W30)</f>
        <v>0</v>
      </c>
      <c r="I50" s="183">
        <f>SUM('West Europe'!X24:X30)</f>
        <v>0</v>
      </c>
    </row>
    <row r="51" spans="1:9" ht="13.8" thickBot="1" x14ac:dyDescent="0.3">
      <c r="A51" s="121"/>
      <c r="B51" s="150" t="s">
        <v>95</v>
      </c>
      <c r="C51" s="151">
        <f>SUM('West Europe'!C42:C53)</f>
        <v>16</v>
      </c>
      <c r="D51" s="151">
        <f>SUM('West Europe'!D42:D53)</f>
        <v>0</v>
      </c>
      <c r="E51" s="152">
        <f t="shared" si="3"/>
        <v>-1</v>
      </c>
      <c r="F51" s="101"/>
      <c r="G51" s="101"/>
      <c r="H51" s="183">
        <f>SUM('West Europe'!H42:H53)</f>
        <v>0</v>
      </c>
      <c r="I51" s="183">
        <f>SUM('West Europe'!I42:I53)</f>
        <v>0</v>
      </c>
    </row>
    <row r="52" spans="1:9" ht="13.8" thickBot="1" x14ac:dyDescent="0.3">
      <c r="A52" s="122"/>
      <c r="B52" s="123" t="s">
        <v>306</v>
      </c>
      <c r="C52" s="146">
        <f>SUM(C43:C51)</f>
        <v>178832</v>
      </c>
      <c r="D52" s="146">
        <f>SUM(D43:D51)</f>
        <v>12259</v>
      </c>
      <c r="E52" s="147">
        <f t="shared" si="3"/>
        <v>-0.93144962870179837</v>
      </c>
      <c r="H52" s="184">
        <f>SUM(H43:H51)</f>
        <v>111828</v>
      </c>
      <c r="I52" s="184">
        <f>SUM(I43:I51)</f>
        <v>9066</v>
      </c>
    </row>
    <row r="53" spans="1:9" ht="13.8" thickBot="1" x14ac:dyDescent="0.3"/>
    <row r="54" spans="1:9" ht="17.25" customHeight="1" thickBot="1" x14ac:dyDescent="0.3">
      <c r="B54" s="145" t="s">
        <v>303</v>
      </c>
      <c r="C54" s="171">
        <f>+C16+C29+C41+C52</f>
        <v>401279</v>
      </c>
      <c r="D54" s="171">
        <f>+D16+D29+D41+D52</f>
        <v>29552</v>
      </c>
      <c r="E54" s="172">
        <f t="shared" si="3"/>
        <v>-0.9263554783579504</v>
      </c>
    </row>
    <row r="55" spans="1:9" ht="13.8" thickBot="1" x14ac:dyDescent="0.3">
      <c r="B55" s="101"/>
      <c r="C55" s="101"/>
      <c r="D55" s="101"/>
      <c r="E55" s="101"/>
    </row>
    <row r="56" spans="1:9" ht="13.8" hidden="1" thickBot="1" x14ac:dyDescent="0.3">
      <c r="B56" s="101"/>
      <c r="C56" s="143">
        <f>SUM('International Tourist'!X8:X19)</f>
        <v>3533883</v>
      </c>
      <c r="D56" s="143">
        <f>SUM('International Tourist'!Y8:Y19)</f>
        <v>4282696</v>
      </c>
      <c r="E56" s="112">
        <f t="shared" si="3"/>
        <v>0.21189524384366998</v>
      </c>
    </row>
    <row r="57" spans="1:9" ht="14.4" thickBot="1" x14ac:dyDescent="0.3">
      <c r="B57" s="144" t="s">
        <v>307</v>
      </c>
      <c r="C57" s="141">
        <f>+C54/C56</f>
        <v>0.11355186348840637</v>
      </c>
      <c r="D57" s="142">
        <f>+D54/D56</f>
        <v>6.9003263364945822E-3</v>
      </c>
      <c r="E57" s="101"/>
    </row>
    <row r="100" spans="2:5" x14ac:dyDescent="0.25">
      <c r="B100" s="135" t="s">
        <v>94</v>
      </c>
      <c r="C100" s="136">
        <v>0</v>
      </c>
      <c r="D100" s="136">
        <v>0</v>
      </c>
      <c r="E100" s="137" t="e">
        <v>#DIV/0!</v>
      </c>
    </row>
  </sheetData>
  <mergeCells count="1">
    <mergeCell ref="C4:E4"/>
  </mergeCells>
  <pageMargins left="0.70866141732283472" right="0.15748031496062992" top="0.74803149606299213" bottom="0.74803149606299213" header="0.31496062992125984" footer="0.31496062992125984"/>
  <pageSetup paperSize="9" scale="8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U63"/>
  <sheetViews>
    <sheetView zoomScale="65" workbookViewId="0"/>
  </sheetViews>
  <sheetFormatPr defaultRowHeight="13.2" x14ac:dyDescent="0.25"/>
  <cols>
    <col min="1" max="1" width="10.109375" customWidth="1"/>
    <col min="2" max="4" width="10" customWidth="1"/>
    <col min="5" max="21" width="9.33203125" customWidth="1"/>
  </cols>
  <sheetData>
    <row r="1" spans="1:21" ht="23.4" x14ac:dyDescent="0.6">
      <c r="A1" s="17" t="s">
        <v>186</v>
      </c>
    </row>
    <row r="2" spans="1:21" ht="23.4" x14ac:dyDescent="0.6">
      <c r="A2" s="18" t="str">
        <f>+'International Tourist M.'!C2</f>
        <v>Percentage of Tourists</v>
      </c>
    </row>
    <row r="3" spans="1:21" s="4" customFormat="1" ht="28.8" x14ac:dyDescent="0.75">
      <c r="A3" s="18" t="str">
        <f>+'International Tourist M.'!C3</f>
        <v>As of January 2020   (1-20)</v>
      </c>
      <c r="B3" s="11"/>
      <c r="C3" s="12"/>
      <c r="D3" s="12"/>
      <c r="E3" s="11"/>
      <c r="F3" s="11"/>
      <c r="G3" s="11"/>
      <c r="H3" s="12"/>
      <c r="I3" s="12"/>
      <c r="J3" s="11"/>
      <c r="K3" s="11"/>
      <c r="L3" s="11"/>
      <c r="M3" s="12"/>
      <c r="N3" s="12"/>
      <c r="O3" s="11"/>
      <c r="P3" s="11"/>
      <c r="Q3" s="11"/>
      <c r="R3" s="12"/>
      <c r="S3" s="12"/>
      <c r="T3" s="11"/>
      <c r="U3" s="11"/>
    </row>
    <row r="4" spans="1:21" ht="21" customHeight="1" x14ac:dyDescent="0.55000000000000004">
      <c r="A4" s="336" t="s">
        <v>101</v>
      </c>
      <c r="B4" s="359" t="s">
        <v>9</v>
      </c>
      <c r="C4" s="359"/>
      <c r="D4" s="360"/>
      <c r="E4" s="76" t="s">
        <v>147</v>
      </c>
      <c r="F4" s="76" t="s">
        <v>147</v>
      </c>
      <c r="G4" s="359" t="s">
        <v>12</v>
      </c>
      <c r="H4" s="359"/>
      <c r="I4" s="360"/>
      <c r="J4" s="76" t="s">
        <v>147</v>
      </c>
      <c r="K4" s="76" t="s">
        <v>147</v>
      </c>
      <c r="L4" s="359" t="s">
        <v>20</v>
      </c>
      <c r="M4" s="359"/>
      <c r="N4" s="360"/>
      <c r="O4" s="76" t="s">
        <v>147</v>
      </c>
      <c r="P4" s="76" t="s">
        <v>147</v>
      </c>
      <c r="Q4" s="359" t="s">
        <v>21</v>
      </c>
      <c r="R4" s="359"/>
      <c r="S4" s="360"/>
      <c r="T4" s="76" t="s">
        <v>147</v>
      </c>
      <c r="U4" s="76" t="s">
        <v>147</v>
      </c>
    </row>
    <row r="5" spans="1:21" ht="20.399999999999999" x14ac:dyDescent="0.55000000000000004">
      <c r="A5" s="337"/>
      <c r="B5" s="34">
        <v>2018</v>
      </c>
      <c r="C5" s="34">
        <v>2019</v>
      </c>
      <c r="D5" s="34">
        <v>2020</v>
      </c>
      <c r="E5" s="10" t="s">
        <v>350</v>
      </c>
      <c r="F5" s="10" t="s">
        <v>351</v>
      </c>
      <c r="G5" s="34">
        <v>2018</v>
      </c>
      <c r="H5" s="34">
        <v>2019</v>
      </c>
      <c r="I5" s="34">
        <v>2020</v>
      </c>
      <c r="J5" s="10" t="s">
        <v>350</v>
      </c>
      <c r="K5" s="10" t="s">
        <v>351</v>
      </c>
      <c r="L5" s="34">
        <v>2018</v>
      </c>
      <c r="M5" s="34">
        <v>2019</v>
      </c>
      <c r="N5" s="34">
        <v>2020</v>
      </c>
      <c r="O5" s="10" t="s">
        <v>350</v>
      </c>
      <c r="P5" s="10" t="s">
        <v>351</v>
      </c>
      <c r="Q5" s="34">
        <v>2018</v>
      </c>
      <c r="R5" s="34">
        <v>2019</v>
      </c>
      <c r="S5" s="34">
        <v>2020</v>
      </c>
      <c r="T5" s="10" t="s">
        <v>350</v>
      </c>
      <c r="U5" s="10" t="s">
        <v>351</v>
      </c>
    </row>
    <row r="6" spans="1:21" ht="21" x14ac:dyDescent="0.6">
      <c r="A6" s="46" t="s">
        <v>102</v>
      </c>
      <c r="B6" s="13">
        <f>+'International Tourist M.'!O45</f>
        <v>9433</v>
      </c>
      <c r="C6" s="13">
        <f>+'International Tourist M.'!P45</f>
        <v>9210</v>
      </c>
      <c r="D6" s="13">
        <f>+'International Tourist M.'!Q45</f>
        <v>3123</v>
      </c>
      <c r="E6" s="205">
        <f t="shared" ref="E6:E18" si="0">IFERROR(((D6-B6)/B6*100),0)</f>
        <v>-66.892823067952932</v>
      </c>
      <c r="F6" s="205">
        <f t="shared" ref="F6:F18" si="1">IFERROR(((D6-C6)/C6*100),0)</f>
        <v>-66.09120521172639</v>
      </c>
      <c r="G6" s="13">
        <f>+'International Tourist M.'!AD45</f>
        <v>8362</v>
      </c>
      <c r="H6" s="13">
        <f>+'International Tourist M.'!AE45</f>
        <v>6718</v>
      </c>
      <c r="I6" s="13">
        <f>+'International Tourist M.'!AF45</f>
        <v>5237</v>
      </c>
      <c r="J6" s="205">
        <f t="shared" ref="J6:J18" si="2">IFERROR(((I6-G6)/G6*100),0)</f>
        <v>-37.371442238698876</v>
      </c>
      <c r="K6" s="205">
        <f t="shared" ref="K6:K18" si="3">IFERROR(((I6-H6)/H6*100),0)</f>
        <v>-22.045251562965166</v>
      </c>
      <c r="L6" s="13">
        <f>+'International Tourist M.'!AA45</f>
        <v>6135</v>
      </c>
      <c r="M6" s="13">
        <f>+'International Tourist M.'!AB45</f>
        <v>5686</v>
      </c>
      <c r="N6" s="13">
        <f>+'International Tourist M.'!AC45</f>
        <v>3148</v>
      </c>
      <c r="O6" s="205">
        <f t="shared" ref="O6:O18" si="4">IFERROR(((N6-L6)/L6*100),0)</f>
        <v>-48.687856560717194</v>
      </c>
      <c r="P6" s="205">
        <f t="shared" ref="P6:P18" si="5">IFERROR(((N6-M6)/M6*100),0)</f>
        <v>-44.635947942314459</v>
      </c>
      <c r="Q6" s="13">
        <f>+'International Tourist M.'!I64</f>
        <v>777</v>
      </c>
      <c r="R6" s="13">
        <f>+'International Tourist M.'!J64</f>
        <v>961</v>
      </c>
      <c r="S6" s="13">
        <f>+'International Tourist M.'!K64</f>
        <v>550</v>
      </c>
      <c r="T6" s="205">
        <f t="shared" ref="T6:T18" si="6">IFERROR(((S6-Q6)/Q6*100),0)</f>
        <v>-29.214929214929214</v>
      </c>
      <c r="U6" s="205">
        <f t="shared" ref="U6:U18" si="7">IFERROR(((S6-R6)/R6*100),0)</f>
        <v>-42.767950052029136</v>
      </c>
    </row>
    <row r="7" spans="1:21" ht="21" x14ac:dyDescent="0.6">
      <c r="A7" s="47" t="s">
        <v>103</v>
      </c>
      <c r="B7" s="13">
        <f>+'International Tourist M.'!O46</f>
        <v>10669</v>
      </c>
      <c r="C7" s="13">
        <f>+'International Tourist M.'!P46</f>
        <v>8016</v>
      </c>
      <c r="D7" s="13">
        <f>+'International Tourist M.'!Q46</f>
        <v>0</v>
      </c>
      <c r="E7" s="205">
        <f t="shared" si="0"/>
        <v>-100</v>
      </c>
      <c r="F7" s="205">
        <f t="shared" si="1"/>
        <v>-100</v>
      </c>
      <c r="G7" s="13">
        <f>+'International Tourist M.'!AD46</f>
        <v>8718</v>
      </c>
      <c r="H7" s="13">
        <f>+'International Tourist M.'!AE46</f>
        <v>8514</v>
      </c>
      <c r="I7" s="13">
        <f>+'International Tourist M.'!AF46</f>
        <v>0</v>
      </c>
      <c r="J7" s="205">
        <f t="shared" si="2"/>
        <v>-100</v>
      </c>
      <c r="K7" s="205">
        <f t="shared" si="3"/>
        <v>-100</v>
      </c>
      <c r="L7" s="13">
        <f>+'International Tourist M.'!AA46</f>
        <v>6777</v>
      </c>
      <c r="M7" s="13">
        <f>+'International Tourist M.'!AB46</f>
        <v>6330</v>
      </c>
      <c r="N7" s="13">
        <f>+'International Tourist M.'!AC46</f>
        <v>0</v>
      </c>
      <c r="O7" s="205">
        <f t="shared" si="4"/>
        <v>-100</v>
      </c>
      <c r="P7" s="205">
        <f t="shared" si="5"/>
        <v>-100</v>
      </c>
      <c r="Q7" s="13">
        <f>+'International Tourist M.'!I65</f>
        <v>574</v>
      </c>
      <c r="R7" s="13">
        <f>+'International Tourist M.'!J65</f>
        <v>645</v>
      </c>
      <c r="S7" s="13">
        <f>+'International Tourist M.'!K65</f>
        <v>0</v>
      </c>
      <c r="T7" s="205">
        <f t="shared" si="6"/>
        <v>-100</v>
      </c>
      <c r="U7" s="205">
        <f t="shared" si="7"/>
        <v>-100</v>
      </c>
    </row>
    <row r="8" spans="1:21" ht="21" x14ac:dyDescent="0.6">
      <c r="A8" s="47" t="s">
        <v>104</v>
      </c>
      <c r="B8" s="13">
        <f>+'International Tourist M.'!O47</f>
        <v>8613</v>
      </c>
      <c r="C8" s="13">
        <f>+'International Tourist M.'!P47</f>
        <v>7405</v>
      </c>
      <c r="D8" s="13">
        <f>+'International Tourist M.'!Q47</f>
        <v>0</v>
      </c>
      <c r="E8" s="205">
        <f t="shared" si="0"/>
        <v>-100</v>
      </c>
      <c r="F8" s="205">
        <f t="shared" si="1"/>
        <v>-100</v>
      </c>
      <c r="G8" s="13">
        <f>+'International Tourist M.'!AD47</f>
        <v>6161</v>
      </c>
      <c r="H8" s="13">
        <f>+'International Tourist M.'!AE47</f>
        <v>7288</v>
      </c>
      <c r="I8" s="13">
        <f>+'International Tourist M.'!AF47</f>
        <v>0</v>
      </c>
      <c r="J8" s="205">
        <f t="shared" si="2"/>
        <v>-100</v>
      </c>
      <c r="K8" s="205">
        <f t="shared" si="3"/>
        <v>-100</v>
      </c>
      <c r="L8" s="13">
        <f>+'International Tourist M.'!AA47</f>
        <v>8238</v>
      </c>
      <c r="M8" s="13">
        <f>+'International Tourist M.'!AB47</f>
        <v>6658</v>
      </c>
      <c r="N8" s="13">
        <f>+'International Tourist M.'!AC47</f>
        <v>0</v>
      </c>
      <c r="O8" s="205">
        <f t="shared" si="4"/>
        <v>-100</v>
      </c>
      <c r="P8" s="205">
        <f t="shared" si="5"/>
        <v>-100</v>
      </c>
      <c r="Q8" s="13">
        <f>+'International Tourist M.'!I66</f>
        <v>705</v>
      </c>
      <c r="R8" s="13">
        <f>+'International Tourist M.'!J66</f>
        <v>634</v>
      </c>
      <c r="S8" s="13">
        <f>+'International Tourist M.'!K66</f>
        <v>0</v>
      </c>
      <c r="T8" s="205">
        <f t="shared" si="6"/>
        <v>-100</v>
      </c>
      <c r="U8" s="205">
        <f t="shared" si="7"/>
        <v>-100</v>
      </c>
    </row>
    <row r="9" spans="1:21" ht="21" x14ac:dyDescent="0.6">
      <c r="A9" s="47" t="s">
        <v>105</v>
      </c>
      <c r="B9" s="13">
        <f>+'International Tourist M.'!O48</f>
        <v>7116</v>
      </c>
      <c r="C9" s="13">
        <f>+'International Tourist M.'!P48</f>
        <v>5064</v>
      </c>
      <c r="D9" s="13">
        <f>+'International Tourist M.'!Q48</f>
        <v>0</v>
      </c>
      <c r="E9" s="205">
        <f t="shared" si="0"/>
        <v>-100</v>
      </c>
      <c r="F9" s="205">
        <f t="shared" si="1"/>
        <v>-100</v>
      </c>
      <c r="G9" s="13">
        <f>+'International Tourist M.'!AD48</f>
        <v>3863</v>
      </c>
      <c r="H9" s="13">
        <f>+'International Tourist M.'!AE48</f>
        <v>3179</v>
      </c>
      <c r="I9" s="13">
        <f>+'International Tourist M.'!AF48</f>
        <v>0</v>
      </c>
      <c r="J9" s="205">
        <f t="shared" si="2"/>
        <v>-100</v>
      </c>
      <c r="K9" s="205">
        <f t="shared" si="3"/>
        <v>-100</v>
      </c>
      <c r="L9" s="13">
        <f>+'International Tourist M.'!AA48</f>
        <v>3969</v>
      </c>
      <c r="M9" s="13">
        <f>+'International Tourist M.'!AB48</f>
        <v>4332</v>
      </c>
      <c r="N9" s="13">
        <f>+'International Tourist M.'!AC48</f>
        <v>0</v>
      </c>
      <c r="O9" s="205">
        <f t="shared" si="4"/>
        <v>-100</v>
      </c>
      <c r="P9" s="205">
        <f t="shared" si="5"/>
        <v>-100</v>
      </c>
      <c r="Q9" s="13">
        <f>+'International Tourist M.'!I67</f>
        <v>685</v>
      </c>
      <c r="R9" s="13">
        <f>+'International Tourist M.'!J67</f>
        <v>703</v>
      </c>
      <c r="S9" s="13">
        <f>+'International Tourist M.'!K67</f>
        <v>0</v>
      </c>
      <c r="T9" s="205">
        <f t="shared" si="6"/>
        <v>-100</v>
      </c>
      <c r="U9" s="205">
        <f t="shared" si="7"/>
        <v>-100</v>
      </c>
    </row>
    <row r="10" spans="1:21" ht="21" x14ac:dyDescent="0.6">
      <c r="A10" s="47" t="s">
        <v>106</v>
      </c>
      <c r="B10" s="13">
        <f>+'International Tourist M.'!O49</f>
        <v>6175</v>
      </c>
      <c r="C10" s="13">
        <f>+'International Tourist M.'!P49</f>
        <v>2844</v>
      </c>
      <c r="D10" s="13">
        <f>+'International Tourist M.'!Q49</f>
        <v>0</v>
      </c>
      <c r="E10" s="205">
        <f t="shared" si="0"/>
        <v>-100</v>
      </c>
      <c r="F10" s="205">
        <f t="shared" si="1"/>
        <v>-100</v>
      </c>
      <c r="G10" s="13">
        <f>+'International Tourist M.'!AD49</f>
        <v>1947</v>
      </c>
      <c r="H10" s="13">
        <f>+'International Tourist M.'!AE49</f>
        <v>1334</v>
      </c>
      <c r="I10" s="13">
        <f>+'International Tourist M.'!AF49</f>
        <v>0</v>
      </c>
      <c r="J10" s="205">
        <f t="shared" si="2"/>
        <v>-100</v>
      </c>
      <c r="K10" s="205">
        <f t="shared" si="3"/>
        <v>-100</v>
      </c>
      <c r="L10" s="13">
        <f>+'International Tourist M.'!AA49</f>
        <v>2837</v>
      </c>
      <c r="M10" s="13">
        <f>+'International Tourist M.'!AB49</f>
        <v>2245</v>
      </c>
      <c r="N10" s="13">
        <f>+'International Tourist M.'!AC49</f>
        <v>0</v>
      </c>
      <c r="O10" s="205">
        <f t="shared" si="4"/>
        <v>-100</v>
      </c>
      <c r="P10" s="205">
        <f t="shared" si="5"/>
        <v>-100</v>
      </c>
      <c r="Q10" s="13">
        <f>+'International Tourist M.'!I68</f>
        <v>568</v>
      </c>
      <c r="R10" s="13">
        <f>+'International Tourist M.'!J68</f>
        <v>378</v>
      </c>
      <c r="S10" s="13">
        <f>+'International Tourist M.'!K68</f>
        <v>0</v>
      </c>
      <c r="T10" s="205">
        <f t="shared" si="6"/>
        <v>-100</v>
      </c>
      <c r="U10" s="205">
        <f t="shared" si="7"/>
        <v>-100</v>
      </c>
    </row>
    <row r="11" spans="1:21" ht="21" x14ac:dyDescent="0.6">
      <c r="A11" s="47" t="s">
        <v>107</v>
      </c>
      <c r="B11" s="13">
        <f>+'International Tourist M.'!O50</f>
        <v>6787</v>
      </c>
      <c r="C11" s="13">
        <f>+'International Tourist M.'!P50</f>
        <v>4163</v>
      </c>
      <c r="D11" s="13">
        <f>+'International Tourist M.'!Q50</f>
        <v>0</v>
      </c>
      <c r="E11" s="205">
        <f t="shared" si="0"/>
        <v>-100</v>
      </c>
      <c r="F11" s="205">
        <f t="shared" si="1"/>
        <v>-100</v>
      </c>
      <c r="G11" s="13">
        <f>+'International Tourist M.'!AD50</f>
        <v>1214</v>
      </c>
      <c r="H11" s="13">
        <f>+'International Tourist M.'!AE50</f>
        <v>1184</v>
      </c>
      <c r="I11" s="13">
        <f>+'International Tourist M.'!AF50</f>
        <v>0</v>
      </c>
      <c r="J11" s="205">
        <f t="shared" si="2"/>
        <v>-100</v>
      </c>
      <c r="K11" s="205">
        <f t="shared" si="3"/>
        <v>-100</v>
      </c>
      <c r="L11" s="13">
        <f>+'International Tourist M.'!AA50</f>
        <v>1407</v>
      </c>
      <c r="M11" s="13">
        <f>+'International Tourist M.'!AB50</f>
        <v>1172</v>
      </c>
      <c r="N11" s="13">
        <f>+'International Tourist M.'!AC50</f>
        <v>0</v>
      </c>
      <c r="O11" s="205">
        <f t="shared" si="4"/>
        <v>-100</v>
      </c>
      <c r="P11" s="205">
        <f t="shared" si="5"/>
        <v>-100</v>
      </c>
      <c r="Q11" s="13">
        <f>+'International Tourist M.'!I69</f>
        <v>667</v>
      </c>
      <c r="R11" s="13">
        <f>+'International Tourist M.'!J69</f>
        <v>458</v>
      </c>
      <c r="S11" s="13">
        <f>+'International Tourist M.'!K69</f>
        <v>0</v>
      </c>
      <c r="T11" s="205">
        <f t="shared" si="6"/>
        <v>-100</v>
      </c>
      <c r="U11" s="205">
        <f t="shared" si="7"/>
        <v>-100</v>
      </c>
    </row>
    <row r="12" spans="1:21" ht="21" x14ac:dyDescent="0.6">
      <c r="A12" s="47" t="s">
        <v>108</v>
      </c>
      <c r="B12" s="13">
        <f>+'International Tourist M.'!O51</f>
        <v>9322</v>
      </c>
      <c r="C12" s="13">
        <f>+'International Tourist M.'!P51</f>
        <v>5672</v>
      </c>
      <c r="D12" s="13">
        <f>+'International Tourist M.'!Q51</f>
        <v>0</v>
      </c>
      <c r="E12" s="205">
        <f t="shared" si="0"/>
        <v>-100</v>
      </c>
      <c r="F12" s="205">
        <f t="shared" si="1"/>
        <v>-100</v>
      </c>
      <c r="G12" s="13">
        <f>+'International Tourist M.'!AD51</f>
        <v>2721</v>
      </c>
      <c r="H12" s="13">
        <f>+'International Tourist M.'!AE51</f>
        <v>2230</v>
      </c>
      <c r="I12" s="13">
        <f>+'International Tourist M.'!AF51</f>
        <v>0</v>
      </c>
      <c r="J12" s="205">
        <f t="shared" si="2"/>
        <v>-100</v>
      </c>
      <c r="K12" s="205">
        <f t="shared" si="3"/>
        <v>-100</v>
      </c>
      <c r="L12" s="13">
        <f>+'International Tourist M.'!AA51</f>
        <v>2679</v>
      </c>
      <c r="M12" s="13">
        <f>+'International Tourist M.'!AB51</f>
        <v>8391</v>
      </c>
      <c r="N12" s="13">
        <f>+'International Tourist M.'!AC51</f>
        <v>0</v>
      </c>
      <c r="O12" s="205">
        <f t="shared" si="4"/>
        <v>-100</v>
      </c>
      <c r="P12" s="205">
        <f t="shared" si="5"/>
        <v>-100</v>
      </c>
      <c r="Q12" s="13">
        <f>+'International Tourist M.'!I70</f>
        <v>2587</v>
      </c>
      <c r="R12" s="13">
        <f>+'International Tourist M.'!J70</f>
        <v>2915</v>
      </c>
      <c r="S12" s="13">
        <f>+'International Tourist M.'!K70</f>
        <v>0</v>
      </c>
      <c r="T12" s="205">
        <f t="shared" si="6"/>
        <v>-100</v>
      </c>
      <c r="U12" s="205">
        <f t="shared" si="7"/>
        <v>-100</v>
      </c>
    </row>
    <row r="13" spans="1:21" ht="21" x14ac:dyDescent="0.6">
      <c r="A13" s="47" t="s">
        <v>109</v>
      </c>
      <c r="B13" s="13">
        <f>+'International Tourist M.'!O52</f>
        <v>8754</v>
      </c>
      <c r="C13" s="13">
        <f>+'International Tourist M.'!P52</f>
        <v>4784</v>
      </c>
      <c r="D13" s="13">
        <f>+'International Tourist M.'!Q52</f>
        <v>0</v>
      </c>
      <c r="E13" s="205">
        <f t="shared" si="0"/>
        <v>-100</v>
      </c>
      <c r="F13" s="205">
        <f t="shared" si="1"/>
        <v>-100</v>
      </c>
      <c r="G13" s="13">
        <f>+'International Tourist M.'!AD52</f>
        <v>2183</v>
      </c>
      <c r="H13" s="13">
        <f>+'International Tourist M.'!AE52</f>
        <v>2002</v>
      </c>
      <c r="I13" s="13">
        <f>+'International Tourist M.'!AF52</f>
        <v>0</v>
      </c>
      <c r="J13" s="205">
        <f t="shared" si="2"/>
        <v>-100</v>
      </c>
      <c r="K13" s="205">
        <f t="shared" si="3"/>
        <v>-100</v>
      </c>
      <c r="L13" s="13">
        <f>+'International Tourist M.'!AA52</f>
        <v>2496</v>
      </c>
      <c r="M13" s="13">
        <f>+'International Tourist M.'!AB52</f>
        <v>1894</v>
      </c>
      <c r="N13" s="13">
        <f>+'International Tourist M.'!AC52</f>
        <v>0</v>
      </c>
      <c r="O13" s="205">
        <f t="shared" si="4"/>
        <v>-100</v>
      </c>
      <c r="P13" s="205">
        <f t="shared" si="5"/>
        <v>-100</v>
      </c>
      <c r="Q13" s="13">
        <f>+'International Tourist M.'!I71</f>
        <v>1420</v>
      </c>
      <c r="R13" s="13">
        <f>+'International Tourist M.'!J71</f>
        <v>1225</v>
      </c>
      <c r="S13" s="13">
        <f>+'International Tourist M.'!K71</f>
        <v>0</v>
      </c>
      <c r="T13" s="205">
        <f t="shared" si="6"/>
        <v>-100</v>
      </c>
      <c r="U13" s="205">
        <f t="shared" si="7"/>
        <v>-100</v>
      </c>
    </row>
    <row r="14" spans="1:21" ht="21" x14ac:dyDescent="0.6">
      <c r="A14" s="47" t="s">
        <v>125</v>
      </c>
      <c r="B14" s="13">
        <f>+'International Tourist M.'!O53</f>
        <v>6246</v>
      </c>
      <c r="C14" s="13">
        <f>+'International Tourist M.'!P53</f>
        <v>3569</v>
      </c>
      <c r="D14" s="13">
        <f>+'International Tourist M.'!Q53</f>
        <v>0</v>
      </c>
      <c r="E14" s="205">
        <f t="shared" si="0"/>
        <v>-100</v>
      </c>
      <c r="F14" s="205">
        <f t="shared" si="1"/>
        <v>-100</v>
      </c>
      <c r="G14" s="13">
        <f>+'International Tourist M.'!AD53</f>
        <v>2059</v>
      </c>
      <c r="H14" s="13">
        <f>+'International Tourist M.'!AE53</f>
        <v>1541</v>
      </c>
      <c r="I14" s="13">
        <f>+'International Tourist M.'!AF53</f>
        <v>0</v>
      </c>
      <c r="J14" s="205">
        <f t="shared" si="2"/>
        <v>-100</v>
      </c>
      <c r="K14" s="205">
        <f t="shared" si="3"/>
        <v>-100</v>
      </c>
      <c r="L14" s="13">
        <f>+'International Tourist M.'!AA53</f>
        <v>1315</v>
      </c>
      <c r="M14" s="13">
        <f>+'International Tourist M.'!AB53</f>
        <v>1025</v>
      </c>
      <c r="N14" s="13">
        <f>+'International Tourist M.'!AC53</f>
        <v>0</v>
      </c>
      <c r="O14" s="205">
        <f t="shared" si="4"/>
        <v>-100</v>
      </c>
      <c r="P14" s="205">
        <f t="shared" si="5"/>
        <v>-100</v>
      </c>
      <c r="Q14" s="13">
        <f>+'International Tourist M.'!I72</f>
        <v>821</v>
      </c>
      <c r="R14" s="13">
        <f>+'International Tourist M.'!J72</f>
        <v>973</v>
      </c>
      <c r="S14" s="13">
        <f>+'International Tourist M.'!K72</f>
        <v>0</v>
      </c>
      <c r="T14" s="205">
        <f t="shared" si="6"/>
        <v>-100</v>
      </c>
      <c r="U14" s="205">
        <f t="shared" si="7"/>
        <v>-100</v>
      </c>
    </row>
    <row r="15" spans="1:21" ht="21" x14ac:dyDescent="0.6">
      <c r="A15" s="47" t="s">
        <v>110</v>
      </c>
      <c r="B15" s="13">
        <f>+'International Tourist M.'!O54</f>
        <v>7231</v>
      </c>
      <c r="C15" s="13">
        <f>+'International Tourist M.'!P54</f>
        <v>4131</v>
      </c>
      <c r="D15" s="13">
        <f>+'International Tourist M.'!Q54</f>
        <v>0</v>
      </c>
      <c r="E15" s="205">
        <f t="shared" si="0"/>
        <v>-100</v>
      </c>
      <c r="F15" s="205">
        <f t="shared" si="1"/>
        <v>-100</v>
      </c>
      <c r="G15" s="13">
        <f>+'International Tourist M.'!AD54</f>
        <v>3349</v>
      </c>
      <c r="H15" s="13">
        <f>+'International Tourist M.'!AE54</f>
        <v>3259</v>
      </c>
      <c r="I15" s="13">
        <f>+'International Tourist M.'!AF54</f>
        <v>0</v>
      </c>
      <c r="J15" s="205">
        <f t="shared" si="2"/>
        <v>-100</v>
      </c>
      <c r="K15" s="205">
        <f t="shared" si="3"/>
        <v>-100</v>
      </c>
      <c r="L15" s="13">
        <f>+'International Tourist M.'!AA54</f>
        <v>4291</v>
      </c>
      <c r="M15" s="13">
        <f>+'International Tourist M.'!AB54</f>
        <v>3148</v>
      </c>
      <c r="N15" s="13">
        <f>+'International Tourist M.'!AC54</f>
        <v>0</v>
      </c>
      <c r="O15" s="205">
        <f t="shared" si="4"/>
        <v>-100</v>
      </c>
      <c r="P15" s="205">
        <f t="shared" si="5"/>
        <v>-100</v>
      </c>
      <c r="Q15" s="13">
        <f>+'International Tourist M.'!I73</f>
        <v>727</v>
      </c>
      <c r="R15" s="13">
        <f>+'International Tourist M.'!J73</f>
        <v>790</v>
      </c>
      <c r="S15" s="13">
        <f>+'International Tourist M.'!K73</f>
        <v>0</v>
      </c>
      <c r="T15" s="205">
        <f t="shared" si="6"/>
        <v>-100</v>
      </c>
      <c r="U15" s="205">
        <f t="shared" si="7"/>
        <v>-100</v>
      </c>
    </row>
    <row r="16" spans="1:21" ht="21" x14ac:dyDescent="0.6">
      <c r="A16" s="47" t="s">
        <v>111</v>
      </c>
      <c r="B16" s="13">
        <f>+'International Tourist M.'!O55</f>
        <v>9636</v>
      </c>
      <c r="C16" s="13">
        <f>+'International Tourist M.'!P55</f>
        <v>5717</v>
      </c>
      <c r="D16" s="13">
        <f>+'International Tourist M.'!Q55</f>
        <v>0</v>
      </c>
      <c r="E16" s="205">
        <f t="shared" si="0"/>
        <v>-100</v>
      </c>
      <c r="F16" s="205">
        <f t="shared" si="1"/>
        <v>-100</v>
      </c>
      <c r="G16" s="13">
        <f>+'International Tourist M.'!AD55</f>
        <v>5488</v>
      </c>
      <c r="H16" s="13">
        <f>+'International Tourist M.'!AE55</f>
        <v>6171</v>
      </c>
      <c r="I16" s="13">
        <f>+'International Tourist M.'!AF55</f>
        <v>0</v>
      </c>
      <c r="J16" s="205">
        <f t="shared" si="2"/>
        <v>-100</v>
      </c>
      <c r="K16" s="205">
        <f t="shared" si="3"/>
        <v>-100</v>
      </c>
      <c r="L16" s="13">
        <f>+'International Tourist M.'!AA55</f>
        <v>8100</v>
      </c>
      <c r="M16" s="13">
        <f>+'International Tourist M.'!AB55</f>
        <v>5608</v>
      </c>
      <c r="N16" s="13">
        <f>+'International Tourist M.'!AC55</f>
        <v>0</v>
      </c>
      <c r="O16" s="205">
        <f t="shared" si="4"/>
        <v>-100</v>
      </c>
      <c r="P16" s="205">
        <f t="shared" si="5"/>
        <v>-100</v>
      </c>
      <c r="Q16" s="13">
        <f>+'International Tourist M.'!I74</f>
        <v>957</v>
      </c>
      <c r="R16" s="13">
        <f>+'International Tourist M.'!J74</f>
        <v>796</v>
      </c>
      <c r="S16" s="13">
        <f>+'International Tourist M.'!K74</f>
        <v>0</v>
      </c>
      <c r="T16" s="205">
        <f t="shared" si="6"/>
        <v>-100</v>
      </c>
      <c r="U16" s="205">
        <f t="shared" si="7"/>
        <v>-100</v>
      </c>
    </row>
    <row r="17" spans="1:21" ht="21" x14ac:dyDescent="0.6">
      <c r="A17" s="47" t="s">
        <v>112</v>
      </c>
      <c r="B17" s="13">
        <f>+'International Tourist M.'!O56</f>
        <v>8777</v>
      </c>
      <c r="C17" s="13">
        <f>+'International Tourist M.'!P56</f>
        <v>5360</v>
      </c>
      <c r="D17" s="13">
        <f>+'International Tourist M.'!Q56</f>
        <v>0</v>
      </c>
      <c r="E17" s="205">
        <f t="shared" si="0"/>
        <v>-100</v>
      </c>
      <c r="F17" s="205">
        <f t="shared" si="1"/>
        <v>-100</v>
      </c>
      <c r="G17" s="13">
        <f>+'International Tourist M.'!AD56</f>
        <v>4861</v>
      </c>
      <c r="H17" s="13">
        <f>+'International Tourist M.'!AE56</f>
        <v>5687</v>
      </c>
      <c r="I17" s="13">
        <f>+'International Tourist M.'!AF56</f>
        <v>0</v>
      </c>
      <c r="J17" s="205">
        <f t="shared" si="2"/>
        <v>-100</v>
      </c>
      <c r="K17" s="205">
        <f t="shared" si="3"/>
        <v>-100</v>
      </c>
      <c r="L17" s="13">
        <f>+'International Tourist M.'!AA56</f>
        <v>3030</v>
      </c>
      <c r="M17" s="13">
        <f>+'International Tourist M.'!AB56</f>
        <v>2475</v>
      </c>
      <c r="N17" s="13">
        <f>+'International Tourist M.'!AC56</f>
        <v>0</v>
      </c>
      <c r="O17" s="205">
        <f t="shared" si="4"/>
        <v>-100</v>
      </c>
      <c r="P17" s="205">
        <f t="shared" si="5"/>
        <v>-100</v>
      </c>
      <c r="Q17" s="13">
        <f>+'International Tourist M.'!I75</f>
        <v>686</v>
      </c>
      <c r="R17" s="13">
        <f>+'International Tourist M.'!J75</f>
        <v>612</v>
      </c>
      <c r="S17" s="13">
        <f>+'International Tourist M.'!K75</f>
        <v>0</v>
      </c>
      <c r="T17" s="205">
        <f t="shared" si="6"/>
        <v>-100</v>
      </c>
      <c r="U17" s="205">
        <f t="shared" si="7"/>
        <v>-100</v>
      </c>
    </row>
    <row r="18" spans="1:21" ht="21" x14ac:dyDescent="0.6">
      <c r="A18" s="47" t="s">
        <v>113</v>
      </c>
      <c r="B18" s="14">
        <f t="shared" ref="B18:S18" si="8">SUM(B6:B17)</f>
        <v>98759</v>
      </c>
      <c r="C18" s="14">
        <f t="shared" si="8"/>
        <v>65935</v>
      </c>
      <c r="D18" s="14">
        <f t="shared" si="8"/>
        <v>3123</v>
      </c>
      <c r="E18" s="205">
        <f t="shared" si="0"/>
        <v>-96.83775655889589</v>
      </c>
      <c r="F18" s="205">
        <f t="shared" si="1"/>
        <v>-95.263517100174411</v>
      </c>
      <c r="G18" s="14">
        <f t="shared" si="8"/>
        <v>50926</v>
      </c>
      <c r="H18" s="14">
        <f t="shared" si="8"/>
        <v>49107</v>
      </c>
      <c r="I18" s="14">
        <f t="shared" si="8"/>
        <v>5237</v>
      </c>
      <c r="J18" s="205">
        <f t="shared" si="2"/>
        <v>-89.716451321525341</v>
      </c>
      <c r="K18" s="205">
        <f t="shared" si="3"/>
        <v>-89.335532612458508</v>
      </c>
      <c r="L18" s="14">
        <f t="shared" si="8"/>
        <v>51274</v>
      </c>
      <c r="M18" s="14">
        <f t="shared" si="8"/>
        <v>48964</v>
      </c>
      <c r="N18" s="14">
        <f t="shared" si="8"/>
        <v>3148</v>
      </c>
      <c r="O18" s="205">
        <f t="shared" si="4"/>
        <v>-93.860436088465889</v>
      </c>
      <c r="P18" s="205">
        <f t="shared" si="5"/>
        <v>-93.570786700432976</v>
      </c>
      <c r="Q18" s="14">
        <f t="shared" si="8"/>
        <v>11174</v>
      </c>
      <c r="R18" s="14">
        <f t="shared" si="8"/>
        <v>11090</v>
      </c>
      <c r="S18" s="14">
        <f t="shared" si="8"/>
        <v>550</v>
      </c>
      <c r="T18" s="205">
        <f t="shared" si="6"/>
        <v>-95.077859316269908</v>
      </c>
      <c r="U18" s="205">
        <f t="shared" si="7"/>
        <v>-95.040577096483318</v>
      </c>
    </row>
    <row r="21" spans="1:21" ht="20.399999999999999" x14ac:dyDescent="0.55000000000000004">
      <c r="A21" s="11"/>
      <c r="B21" s="11"/>
      <c r="C21" s="12"/>
      <c r="D21" s="12"/>
      <c r="E21" s="11"/>
      <c r="F21" s="11"/>
      <c r="G21" s="11"/>
      <c r="H21" s="12"/>
      <c r="I21" s="12"/>
      <c r="J21" s="11"/>
      <c r="K21" s="11"/>
      <c r="L21" s="11"/>
      <c r="M21" s="12"/>
      <c r="N21" s="12"/>
      <c r="O21" s="11"/>
      <c r="P21" s="11"/>
      <c r="Q21" s="11"/>
      <c r="R21" s="12"/>
      <c r="S21" s="12"/>
      <c r="T21" s="11"/>
      <c r="U21" s="11"/>
    </row>
    <row r="22" spans="1:21" ht="21" customHeight="1" x14ac:dyDescent="0.55000000000000004">
      <c r="A22" s="336" t="s">
        <v>101</v>
      </c>
      <c r="B22" s="359" t="s">
        <v>27</v>
      </c>
      <c r="C22" s="359"/>
      <c r="D22" s="360"/>
      <c r="E22" s="76" t="s">
        <v>147</v>
      </c>
      <c r="F22" s="76" t="s">
        <v>147</v>
      </c>
      <c r="G22" s="359" t="s">
        <v>32</v>
      </c>
      <c r="H22" s="359"/>
      <c r="I22" s="360"/>
      <c r="J22" s="76" t="s">
        <v>147</v>
      </c>
      <c r="K22" s="76" t="s">
        <v>147</v>
      </c>
      <c r="L22" s="359" t="s">
        <v>41</v>
      </c>
      <c r="M22" s="359"/>
      <c r="N22" s="360"/>
      <c r="O22" s="76" t="s">
        <v>147</v>
      </c>
      <c r="P22" s="76" t="s">
        <v>147</v>
      </c>
      <c r="Q22" s="359" t="s">
        <v>83</v>
      </c>
      <c r="R22" s="359"/>
      <c r="S22" s="360"/>
      <c r="T22" s="76" t="s">
        <v>147</v>
      </c>
      <c r="U22" s="76" t="s">
        <v>147</v>
      </c>
    </row>
    <row r="23" spans="1:21" ht="20.399999999999999" x14ac:dyDescent="0.55000000000000004">
      <c r="A23" s="337"/>
      <c r="B23" s="34">
        <v>2018</v>
      </c>
      <c r="C23" s="34">
        <v>2019</v>
      </c>
      <c r="D23" s="34">
        <v>2020</v>
      </c>
      <c r="E23" s="10" t="s">
        <v>350</v>
      </c>
      <c r="F23" s="10" t="s">
        <v>351</v>
      </c>
      <c r="G23" s="34">
        <v>2018</v>
      </c>
      <c r="H23" s="34">
        <v>2019</v>
      </c>
      <c r="I23" s="34">
        <v>2020</v>
      </c>
      <c r="J23" s="10" t="s">
        <v>350</v>
      </c>
      <c r="K23" s="10" t="s">
        <v>351</v>
      </c>
      <c r="L23" s="34">
        <v>2018</v>
      </c>
      <c r="M23" s="34">
        <v>2019</v>
      </c>
      <c r="N23" s="34">
        <v>2020</v>
      </c>
      <c r="O23" s="10" t="s">
        <v>350</v>
      </c>
      <c r="P23" s="10" t="s">
        <v>351</v>
      </c>
      <c r="Q23" s="34">
        <v>2018</v>
      </c>
      <c r="R23" s="34">
        <v>2019</v>
      </c>
      <c r="S23" s="34">
        <v>2020</v>
      </c>
      <c r="T23" s="10" t="s">
        <v>350</v>
      </c>
      <c r="U23" s="10" t="s">
        <v>351</v>
      </c>
    </row>
    <row r="24" spans="1:21" ht="21" x14ac:dyDescent="0.6">
      <c r="A24" s="46" t="s">
        <v>102</v>
      </c>
      <c r="B24" s="13">
        <f>+'International Tourist M.'!AA8</f>
        <v>149</v>
      </c>
      <c r="C24" s="13">
        <f>+'International Tourist M.'!AB8</f>
        <v>79</v>
      </c>
      <c r="D24" s="13">
        <f>+'International Tourist M.'!AC8</f>
        <v>70</v>
      </c>
      <c r="E24" s="205">
        <f t="shared" ref="E24:E36" si="9">IFERROR(((D24-B24)/B24*100),0)</f>
        <v>-53.020134228187921</v>
      </c>
      <c r="F24" s="205">
        <f t="shared" ref="F24:F36" si="10">IFERROR(((D24-C24)/C24*100),0)</f>
        <v>-11.39240506329114</v>
      </c>
      <c r="G24" s="13">
        <f>+'International Tourist M.'!R159</f>
        <v>75</v>
      </c>
      <c r="H24" s="13">
        <f>+'International Tourist M.'!S159</f>
        <v>177</v>
      </c>
      <c r="I24" s="13">
        <f>+'International Tourist M.'!T159</f>
        <v>127</v>
      </c>
      <c r="J24" s="205">
        <f t="shared" ref="J24:J36" si="11">IFERROR(((I24-G24)/G24*100),0)</f>
        <v>69.333333333333343</v>
      </c>
      <c r="K24" s="205">
        <f t="shared" ref="K24:K36" si="12">IFERROR(((I24-H24)/H24*100),0)</f>
        <v>-28.248587570621471</v>
      </c>
      <c r="L24" s="13">
        <f>+'International Tourist M.'!R8</f>
        <v>40</v>
      </c>
      <c r="M24" s="13">
        <f>+'International Tourist M.'!S8</f>
        <v>548</v>
      </c>
      <c r="N24" s="13">
        <f>+'International Tourist M.'!T8</f>
        <v>4</v>
      </c>
      <c r="O24" s="205">
        <f t="shared" ref="O24:O36" si="13">IFERROR(((N24-L24)/L24*100),0)</f>
        <v>-90</v>
      </c>
      <c r="P24" s="205">
        <f t="shared" ref="P24:P36" si="14">IFERROR(((N24-M24)/M24*100),0)</f>
        <v>-99.270072992700733</v>
      </c>
      <c r="Q24" s="13">
        <f>+'International Tourist M.'!I102</f>
        <v>0</v>
      </c>
      <c r="R24" s="13">
        <f>+'International Tourist M.'!J102</f>
        <v>0</v>
      </c>
      <c r="S24" s="13">
        <f>+'International Tourist M.'!K102</f>
        <v>0</v>
      </c>
      <c r="T24" s="205">
        <f t="shared" ref="T24:T36" si="15">IFERROR(((S24-Q24)/Q24*100),0)</f>
        <v>0</v>
      </c>
      <c r="U24" s="205">
        <f t="shared" ref="U24:U36" si="16">IFERROR(((S24-R24)/R24*100),0)</f>
        <v>0</v>
      </c>
    </row>
    <row r="25" spans="1:21" ht="21" x14ac:dyDescent="0.6">
      <c r="A25" s="47" t="s">
        <v>103</v>
      </c>
      <c r="B25" s="13">
        <f>+'International Tourist M.'!AA9</f>
        <v>212</v>
      </c>
      <c r="C25" s="13">
        <f>+'International Tourist M.'!AB9</f>
        <v>164</v>
      </c>
      <c r="D25" s="13">
        <f>+'International Tourist M.'!AC9</f>
        <v>0</v>
      </c>
      <c r="E25" s="205">
        <f t="shared" si="9"/>
        <v>-100</v>
      </c>
      <c r="F25" s="205">
        <f t="shared" si="10"/>
        <v>-100</v>
      </c>
      <c r="G25" s="13">
        <f>+'International Tourist M.'!R160</f>
        <v>102</v>
      </c>
      <c r="H25" s="13">
        <f>+'International Tourist M.'!S160</f>
        <v>333</v>
      </c>
      <c r="I25" s="13">
        <f>+'International Tourist M.'!T160</f>
        <v>0</v>
      </c>
      <c r="J25" s="205">
        <f t="shared" si="11"/>
        <v>-100</v>
      </c>
      <c r="K25" s="205">
        <f t="shared" si="12"/>
        <v>-100</v>
      </c>
      <c r="L25" s="13">
        <f>+'International Tourist M.'!R9</f>
        <v>16</v>
      </c>
      <c r="M25" s="13">
        <f>+'International Tourist M.'!S9</f>
        <v>32</v>
      </c>
      <c r="N25" s="13">
        <f>+'International Tourist M.'!T9</f>
        <v>0</v>
      </c>
      <c r="O25" s="205">
        <f t="shared" si="13"/>
        <v>-100</v>
      </c>
      <c r="P25" s="205">
        <f t="shared" si="14"/>
        <v>-100</v>
      </c>
      <c r="Q25" s="13">
        <f>+'International Tourist M.'!I103</f>
        <v>0</v>
      </c>
      <c r="R25" s="13">
        <f>+'International Tourist M.'!J103</f>
        <v>0</v>
      </c>
      <c r="S25" s="13">
        <f>+'International Tourist M.'!K103</f>
        <v>0</v>
      </c>
      <c r="T25" s="205">
        <f t="shared" si="15"/>
        <v>0</v>
      </c>
      <c r="U25" s="205">
        <f t="shared" si="16"/>
        <v>0</v>
      </c>
    </row>
    <row r="26" spans="1:21" ht="21" x14ac:dyDescent="0.6">
      <c r="A26" s="47" t="s">
        <v>104</v>
      </c>
      <c r="B26" s="13">
        <f>+'International Tourist M.'!AA10</f>
        <v>256</v>
      </c>
      <c r="C26" s="13">
        <f>+'International Tourist M.'!AB10</f>
        <v>76</v>
      </c>
      <c r="D26" s="13">
        <f>+'International Tourist M.'!AC10</f>
        <v>0</v>
      </c>
      <c r="E26" s="205">
        <f t="shared" si="9"/>
        <v>-100</v>
      </c>
      <c r="F26" s="205">
        <f t="shared" si="10"/>
        <v>-100</v>
      </c>
      <c r="G26" s="13">
        <f>+'International Tourist M.'!R161</f>
        <v>160</v>
      </c>
      <c r="H26" s="13">
        <f>+'International Tourist M.'!S161</f>
        <v>147</v>
      </c>
      <c r="I26" s="13">
        <f>+'International Tourist M.'!T161</f>
        <v>0</v>
      </c>
      <c r="J26" s="205">
        <f t="shared" si="11"/>
        <v>-100</v>
      </c>
      <c r="K26" s="205">
        <f t="shared" si="12"/>
        <v>-100</v>
      </c>
      <c r="L26" s="13">
        <f>+'International Tourist M.'!R10</f>
        <v>40</v>
      </c>
      <c r="M26" s="13">
        <f>+'International Tourist M.'!S10</f>
        <v>30</v>
      </c>
      <c r="N26" s="13">
        <f>+'International Tourist M.'!T10</f>
        <v>0</v>
      </c>
      <c r="O26" s="205">
        <f t="shared" si="13"/>
        <v>-100</v>
      </c>
      <c r="P26" s="205">
        <f t="shared" si="14"/>
        <v>-100</v>
      </c>
      <c r="Q26" s="13">
        <f>+'International Tourist M.'!I104</f>
        <v>0</v>
      </c>
      <c r="R26" s="13">
        <f>+'International Tourist M.'!J104</f>
        <v>0</v>
      </c>
      <c r="S26" s="13">
        <f>+'International Tourist M.'!K104</f>
        <v>0</v>
      </c>
      <c r="T26" s="205">
        <f t="shared" si="15"/>
        <v>0</v>
      </c>
      <c r="U26" s="205">
        <f t="shared" si="16"/>
        <v>0</v>
      </c>
    </row>
    <row r="27" spans="1:21" ht="21" x14ac:dyDescent="0.6">
      <c r="A27" s="47" t="s">
        <v>105</v>
      </c>
      <c r="B27" s="13">
        <f>+'International Tourist M.'!AA11</f>
        <v>87</v>
      </c>
      <c r="C27" s="13">
        <f>+'International Tourist M.'!AB11</f>
        <v>61</v>
      </c>
      <c r="D27" s="13">
        <f>+'International Tourist M.'!AC11</f>
        <v>0</v>
      </c>
      <c r="E27" s="205">
        <f t="shared" si="9"/>
        <v>-100</v>
      </c>
      <c r="F27" s="205">
        <f t="shared" si="10"/>
        <v>-100</v>
      </c>
      <c r="G27" s="13">
        <f>+'International Tourist M.'!R162</f>
        <v>84</v>
      </c>
      <c r="H27" s="13">
        <f>+'International Tourist M.'!S162</f>
        <v>146</v>
      </c>
      <c r="I27" s="13">
        <f>+'International Tourist M.'!T162</f>
        <v>0</v>
      </c>
      <c r="J27" s="205">
        <f t="shared" si="11"/>
        <v>-100</v>
      </c>
      <c r="K27" s="205">
        <f t="shared" si="12"/>
        <v>-100</v>
      </c>
      <c r="L27" s="13">
        <f>+'International Tourist M.'!R11</f>
        <v>0</v>
      </c>
      <c r="M27" s="13">
        <f>+'International Tourist M.'!S11</f>
        <v>46</v>
      </c>
      <c r="N27" s="13">
        <f>+'International Tourist M.'!T11</f>
        <v>0</v>
      </c>
      <c r="O27" s="205">
        <f t="shared" si="13"/>
        <v>0</v>
      </c>
      <c r="P27" s="205">
        <f t="shared" si="14"/>
        <v>-100</v>
      </c>
      <c r="Q27" s="13">
        <f>+'International Tourist M.'!I105</f>
        <v>0</v>
      </c>
      <c r="R27" s="13">
        <f>+'International Tourist M.'!J105</f>
        <v>21</v>
      </c>
      <c r="S27" s="13">
        <f>+'International Tourist M.'!K105</f>
        <v>0</v>
      </c>
      <c r="T27" s="205">
        <f t="shared" si="15"/>
        <v>0</v>
      </c>
      <c r="U27" s="205">
        <f t="shared" si="16"/>
        <v>-100</v>
      </c>
    </row>
    <row r="28" spans="1:21" ht="21" x14ac:dyDescent="0.6">
      <c r="A28" s="47" t="s">
        <v>106</v>
      </c>
      <c r="B28" s="13">
        <f>+'International Tourist M.'!AA12</f>
        <v>43</v>
      </c>
      <c r="C28" s="13">
        <f>+'International Tourist M.'!AB12</f>
        <v>38</v>
      </c>
      <c r="D28" s="13">
        <f>+'International Tourist M.'!AC12</f>
        <v>0</v>
      </c>
      <c r="E28" s="205">
        <f t="shared" si="9"/>
        <v>-100</v>
      </c>
      <c r="F28" s="205">
        <f t="shared" si="10"/>
        <v>-100</v>
      </c>
      <c r="G28" s="13">
        <f>+'International Tourist M.'!R163</f>
        <v>61</v>
      </c>
      <c r="H28" s="13">
        <f>+'International Tourist M.'!S163</f>
        <v>55</v>
      </c>
      <c r="I28" s="13">
        <f>+'International Tourist M.'!T163</f>
        <v>0</v>
      </c>
      <c r="J28" s="205">
        <f t="shared" si="11"/>
        <v>-100</v>
      </c>
      <c r="K28" s="205">
        <f t="shared" si="12"/>
        <v>-100</v>
      </c>
      <c r="L28" s="13">
        <f>+'International Tourist M.'!R12</f>
        <v>4</v>
      </c>
      <c r="M28" s="13">
        <f>+'International Tourist M.'!S12</f>
        <v>45</v>
      </c>
      <c r="N28" s="13">
        <f>+'International Tourist M.'!T12</f>
        <v>0</v>
      </c>
      <c r="O28" s="205">
        <f t="shared" si="13"/>
        <v>-100</v>
      </c>
      <c r="P28" s="205">
        <f t="shared" si="14"/>
        <v>-100</v>
      </c>
      <c r="Q28" s="13">
        <f>+'International Tourist M.'!I106</f>
        <v>0</v>
      </c>
      <c r="R28" s="13">
        <f>+'International Tourist M.'!J106</f>
        <v>0</v>
      </c>
      <c r="S28" s="13">
        <f>+'International Tourist M.'!K106</f>
        <v>0</v>
      </c>
      <c r="T28" s="205">
        <f t="shared" si="15"/>
        <v>0</v>
      </c>
      <c r="U28" s="205">
        <f t="shared" si="16"/>
        <v>0</v>
      </c>
    </row>
    <row r="29" spans="1:21" ht="21" x14ac:dyDescent="0.6">
      <c r="A29" s="47" t="s">
        <v>107</v>
      </c>
      <c r="B29" s="13">
        <f>+'International Tourist M.'!AA13</f>
        <v>41</v>
      </c>
      <c r="C29" s="13">
        <f>+'International Tourist M.'!AB13</f>
        <v>21</v>
      </c>
      <c r="D29" s="13">
        <f>+'International Tourist M.'!AC13</f>
        <v>0</v>
      </c>
      <c r="E29" s="205">
        <f t="shared" si="9"/>
        <v>-100</v>
      </c>
      <c r="F29" s="205">
        <f t="shared" si="10"/>
        <v>-100</v>
      </c>
      <c r="G29" s="13">
        <f>+'International Tourist M.'!R164</f>
        <v>41</v>
      </c>
      <c r="H29" s="13">
        <f>+'International Tourist M.'!S164</f>
        <v>63</v>
      </c>
      <c r="I29" s="13">
        <f>+'International Tourist M.'!T164</f>
        <v>0</v>
      </c>
      <c r="J29" s="205">
        <f t="shared" si="11"/>
        <v>-100</v>
      </c>
      <c r="K29" s="205">
        <f t="shared" si="12"/>
        <v>-100</v>
      </c>
      <c r="L29" s="13">
        <f>+'International Tourist M.'!R13</f>
        <v>45</v>
      </c>
      <c r="M29" s="13">
        <f>+'International Tourist M.'!S13</f>
        <v>9</v>
      </c>
      <c r="N29" s="13">
        <f>+'International Tourist M.'!T13</f>
        <v>0</v>
      </c>
      <c r="O29" s="205">
        <f t="shared" si="13"/>
        <v>-100</v>
      </c>
      <c r="P29" s="205">
        <f t="shared" si="14"/>
        <v>-100</v>
      </c>
      <c r="Q29" s="13">
        <f>+'International Tourist M.'!I107</f>
        <v>0</v>
      </c>
      <c r="R29" s="13">
        <f>+'International Tourist M.'!J107</f>
        <v>0</v>
      </c>
      <c r="S29" s="13">
        <f>+'International Tourist M.'!K107</f>
        <v>0</v>
      </c>
      <c r="T29" s="205">
        <f t="shared" si="15"/>
        <v>0</v>
      </c>
      <c r="U29" s="205">
        <f t="shared" si="16"/>
        <v>0</v>
      </c>
    </row>
    <row r="30" spans="1:21" ht="21" x14ac:dyDescent="0.6">
      <c r="A30" s="47" t="s">
        <v>108</v>
      </c>
      <c r="B30" s="13">
        <f>+'International Tourist M.'!AA14</f>
        <v>368</v>
      </c>
      <c r="C30" s="13">
        <f>+'International Tourist M.'!AB14</f>
        <v>177</v>
      </c>
      <c r="D30" s="13">
        <f>+'International Tourist M.'!AC14</f>
        <v>0</v>
      </c>
      <c r="E30" s="205">
        <f t="shared" si="9"/>
        <v>-100</v>
      </c>
      <c r="F30" s="205">
        <f t="shared" si="10"/>
        <v>-100</v>
      </c>
      <c r="G30" s="13">
        <f>+'International Tourist M.'!R165</f>
        <v>247</v>
      </c>
      <c r="H30" s="13">
        <f>+'International Tourist M.'!S165</f>
        <v>151</v>
      </c>
      <c r="I30" s="13">
        <f>+'International Tourist M.'!T165</f>
        <v>0</v>
      </c>
      <c r="J30" s="205">
        <f t="shared" si="11"/>
        <v>-100</v>
      </c>
      <c r="K30" s="205">
        <f t="shared" si="12"/>
        <v>-100</v>
      </c>
      <c r="L30" s="13">
        <f>+'International Tourist M.'!R14</f>
        <v>25</v>
      </c>
      <c r="M30" s="13">
        <f>+'International Tourist M.'!S14</f>
        <v>3</v>
      </c>
      <c r="N30" s="13">
        <f>+'International Tourist M.'!T14</f>
        <v>0</v>
      </c>
      <c r="O30" s="205">
        <f t="shared" si="13"/>
        <v>-100</v>
      </c>
      <c r="P30" s="205">
        <f t="shared" si="14"/>
        <v>-100</v>
      </c>
      <c r="Q30" s="13">
        <f>+'International Tourist M.'!I108</f>
        <v>0</v>
      </c>
      <c r="R30" s="13">
        <f>+'International Tourist M.'!J108</f>
        <v>4</v>
      </c>
      <c r="S30" s="13">
        <f>+'International Tourist M.'!K108</f>
        <v>0</v>
      </c>
      <c r="T30" s="205">
        <f t="shared" si="15"/>
        <v>0</v>
      </c>
      <c r="U30" s="205">
        <f t="shared" si="16"/>
        <v>-100</v>
      </c>
    </row>
    <row r="31" spans="1:21" ht="21" x14ac:dyDescent="0.6">
      <c r="A31" s="47" t="s">
        <v>109</v>
      </c>
      <c r="B31" s="13">
        <f>+'International Tourist M.'!AA15</f>
        <v>166</v>
      </c>
      <c r="C31" s="13">
        <f>+'International Tourist M.'!AB15</f>
        <v>77</v>
      </c>
      <c r="D31" s="13">
        <f>+'International Tourist M.'!AC15</f>
        <v>0</v>
      </c>
      <c r="E31" s="205">
        <f t="shared" si="9"/>
        <v>-100</v>
      </c>
      <c r="F31" s="205">
        <f t="shared" si="10"/>
        <v>-100</v>
      </c>
      <c r="G31" s="13">
        <f>+'International Tourist M.'!R166</f>
        <v>77</v>
      </c>
      <c r="H31" s="13">
        <f>+'International Tourist M.'!S166</f>
        <v>63</v>
      </c>
      <c r="I31" s="13">
        <f>+'International Tourist M.'!T166</f>
        <v>0</v>
      </c>
      <c r="J31" s="205">
        <f t="shared" si="11"/>
        <v>-100</v>
      </c>
      <c r="K31" s="205">
        <f t="shared" si="12"/>
        <v>-100</v>
      </c>
      <c r="L31" s="13">
        <f>+'International Tourist M.'!R15</f>
        <v>15</v>
      </c>
      <c r="M31" s="13">
        <f>+'International Tourist M.'!S15</f>
        <v>65</v>
      </c>
      <c r="N31" s="13">
        <f>+'International Tourist M.'!T15</f>
        <v>0</v>
      </c>
      <c r="O31" s="205">
        <f t="shared" si="13"/>
        <v>-100</v>
      </c>
      <c r="P31" s="205">
        <f t="shared" si="14"/>
        <v>-100</v>
      </c>
      <c r="Q31" s="13">
        <f>+'International Tourist M.'!I109</f>
        <v>0</v>
      </c>
      <c r="R31" s="13">
        <f>+'International Tourist M.'!J109</f>
        <v>0</v>
      </c>
      <c r="S31" s="13">
        <f>+'International Tourist M.'!K109</f>
        <v>0</v>
      </c>
      <c r="T31" s="205">
        <f t="shared" si="15"/>
        <v>0</v>
      </c>
      <c r="U31" s="205">
        <f t="shared" si="16"/>
        <v>0</v>
      </c>
    </row>
    <row r="32" spans="1:21" ht="21" x14ac:dyDescent="0.6">
      <c r="A32" s="47" t="s">
        <v>125</v>
      </c>
      <c r="B32" s="13">
        <f>+'International Tourist M.'!AA16</f>
        <v>85</v>
      </c>
      <c r="C32" s="13">
        <f>+'International Tourist M.'!AB16</f>
        <v>40</v>
      </c>
      <c r="D32" s="13">
        <f>+'International Tourist M.'!AC16</f>
        <v>0</v>
      </c>
      <c r="E32" s="205">
        <f t="shared" si="9"/>
        <v>-100</v>
      </c>
      <c r="F32" s="205">
        <f t="shared" si="10"/>
        <v>-100</v>
      </c>
      <c r="G32" s="13">
        <f>+'International Tourist M.'!R167</f>
        <v>135</v>
      </c>
      <c r="H32" s="13">
        <f>+'International Tourist M.'!S167</f>
        <v>95</v>
      </c>
      <c r="I32" s="13">
        <f>+'International Tourist M.'!T167</f>
        <v>0</v>
      </c>
      <c r="J32" s="205">
        <f t="shared" si="11"/>
        <v>-100</v>
      </c>
      <c r="K32" s="205">
        <f t="shared" si="12"/>
        <v>-100</v>
      </c>
      <c r="L32" s="13">
        <f>+'International Tourist M.'!R16</f>
        <v>33</v>
      </c>
      <c r="M32" s="13">
        <f>+'International Tourist M.'!S16</f>
        <v>14</v>
      </c>
      <c r="N32" s="13">
        <f>+'International Tourist M.'!T16</f>
        <v>0</v>
      </c>
      <c r="O32" s="205">
        <f t="shared" si="13"/>
        <v>-100</v>
      </c>
      <c r="P32" s="205">
        <f t="shared" si="14"/>
        <v>-100</v>
      </c>
      <c r="Q32" s="13">
        <f>+'International Tourist M.'!I110</f>
        <v>0</v>
      </c>
      <c r="R32" s="13">
        <f>+'International Tourist M.'!J110</f>
        <v>0</v>
      </c>
      <c r="S32" s="13">
        <f>+'International Tourist M.'!K110</f>
        <v>0</v>
      </c>
      <c r="T32" s="205">
        <f t="shared" si="15"/>
        <v>0</v>
      </c>
      <c r="U32" s="205">
        <f t="shared" si="16"/>
        <v>0</v>
      </c>
    </row>
    <row r="33" spans="1:21" ht="21" x14ac:dyDescent="0.6">
      <c r="A33" s="47" t="s">
        <v>110</v>
      </c>
      <c r="B33" s="13">
        <f>+'International Tourist M.'!AA17</f>
        <v>98</v>
      </c>
      <c r="C33" s="13">
        <f>+'International Tourist M.'!AB17</f>
        <v>44</v>
      </c>
      <c r="D33" s="13">
        <f>+'International Tourist M.'!AC17</f>
        <v>0</v>
      </c>
      <c r="E33" s="205">
        <f t="shared" si="9"/>
        <v>-100</v>
      </c>
      <c r="F33" s="205">
        <f t="shared" si="10"/>
        <v>-100</v>
      </c>
      <c r="G33" s="13">
        <f>+'International Tourist M.'!R168</f>
        <v>138</v>
      </c>
      <c r="H33" s="13">
        <f>+'International Tourist M.'!S168</f>
        <v>119</v>
      </c>
      <c r="I33" s="13">
        <f>+'International Tourist M.'!T168</f>
        <v>0</v>
      </c>
      <c r="J33" s="205">
        <f t="shared" si="11"/>
        <v>-100</v>
      </c>
      <c r="K33" s="205">
        <f t="shared" si="12"/>
        <v>-100</v>
      </c>
      <c r="L33" s="13">
        <f>+'International Tourist M.'!R17</f>
        <v>6</v>
      </c>
      <c r="M33" s="13">
        <f>+'International Tourist M.'!S17</f>
        <v>6</v>
      </c>
      <c r="N33" s="13">
        <f>+'International Tourist M.'!T17</f>
        <v>0</v>
      </c>
      <c r="O33" s="205">
        <f t="shared" si="13"/>
        <v>-100</v>
      </c>
      <c r="P33" s="205">
        <f t="shared" si="14"/>
        <v>-100</v>
      </c>
      <c r="Q33" s="13">
        <f>+'International Tourist M.'!I111</f>
        <v>0</v>
      </c>
      <c r="R33" s="13">
        <f>+'International Tourist M.'!J111</f>
        <v>4</v>
      </c>
      <c r="S33" s="13">
        <f>+'International Tourist M.'!K111</f>
        <v>0</v>
      </c>
      <c r="T33" s="205">
        <f t="shared" si="15"/>
        <v>0</v>
      </c>
      <c r="U33" s="205">
        <f t="shared" si="16"/>
        <v>-100</v>
      </c>
    </row>
    <row r="34" spans="1:21" ht="21" x14ac:dyDescent="0.6">
      <c r="A34" s="47" t="s">
        <v>111</v>
      </c>
      <c r="B34" s="13">
        <f>+'International Tourist M.'!AA18</f>
        <v>451</v>
      </c>
      <c r="C34" s="13">
        <f>+'International Tourist M.'!AB18</f>
        <v>178</v>
      </c>
      <c r="D34" s="13">
        <f>+'International Tourist M.'!AC18</f>
        <v>0</v>
      </c>
      <c r="E34" s="205">
        <f t="shared" si="9"/>
        <v>-100</v>
      </c>
      <c r="F34" s="205">
        <f t="shared" si="10"/>
        <v>-100</v>
      </c>
      <c r="G34" s="13">
        <f>+'International Tourist M.'!R169</f>
        <v>354</v>
      </c>
      <c r="H34" s="13">
        <f>+'International Tourist M.'!S169</f>
        <v>202</v>
      </c>
      <c r="I34" s="13">
        <f>+'International Tourist M.'!T169</f>
        <v>0</v>
      </c>
      <c r="J34" s="205">
        <f t="shared" si="11"/>
        <v>-100</v>
      </c>
      <c r="K34" s="205">
        <f t="shared" si="12"/>
        <v>-100</v>
      </c>
      <c r="L34" s="13">
        <f>+'International Tourist M.'!R18</f>
        <v>40</v>
      </c>
      <c r="M34" s="13">
        <f>+'International Tourist M.'!S18</f>
        <v>46</v>
      </c>
      <c r="N34" s="13">
        <f>+'International Tourist M.'!T18</f>
        <v>0</v>
      </c>
      <c r="O34" s="205">
        <f t="shared" si="13"/>
        <v>-100</v>
      </c>
      <c r="P34" s="205">
        <f t="shared" si="14"/>
        <v>-100</v>
      </c>
      <c r="Q34" s="13">
        <f>+'International Tourist M.'!I112</f>
        <v>0</v>
      </c>
      <c r="R34" s="13">
        <f>+'International Tourist M.'!J112</f>
        <v>0</v>
      </c>
      <c r="S34" s="13">
        <f>+'International Tourist M.'!K112</f>
        <v>0</v>
      </c>
      <c r="T34" s="205">
        <f t="shared" si="15"/>
        <v>0</v>
      </c>
      <c r="U34" s="205">
        <f t="shared" si="16"/>
        <v>0</v>
      </c>
    </row>
    <row r="35" spans="1:21" ht="21" x14ac:dyDescent="0.6">
      <c r="A35" s="47" t="s">
        <v>112</v>
      </c>
      <c r="B35" s="13">
        <f>+'International Tourist M.'!AA19</f>
        <v>134</v>
      </c>
      <c r="C35" s="13">
        <f>+'International Tourist M.'!AB19</f>
        <v>102</v>
      </c>
      <c r="D35" s="13">
        <f>+'International Tourist M.'!AC19</f>
        <v>0</v>
      </c>
      <c r="E35" s="205">
        <f t="shared" si="9"/>
        <v>-100</v>
      </c>
      <c r="F35" s="205">
        <f t="shared" si="10"/>
        <v>-100</v>
      </c>
      <c r="G35" s="13">
        <f>+'International Tourist M.'!R170</f>
        <v>298</v>
      </c>
      <c r="H35" s="13">
        <f>+'International Tourist M.'!S170</f>
        <v>232</v>
      </c>
      <c r="I35" s="13">
        <f>+'International Tourist M.'!T170</f>
        <v>0</v>
      </c>
      <c r="J35" s="205">
        <f t="shared" si="11"/>
        <v>-100</v>
      </c>
      <c r="K35" s="205">
        <f t="shared" si="12"/>
        <v>-100</v>
      </c>
      <c r="L35" s="13">
        <f>+'International Tourist M.'!R19</f>
        <v>8</v>
      </c>
      <c r="M35" s="13">
        <f>+'International Tourist M.'!S19</f>
        <v>11</v>
      </c>
      <c r="N35" s="13">
        <f>+'International Tourist M.'!T19</f>
        <v>0</v>
      </c>
      <c r="O35" s="205">
        <f t="shared" si="13"/>
        <v>-100</v>
      </c>
      <c r="P35" s="205">
        <f t="shared" si="14"/>
        <v>-100</v>
      </c>
      <c r="Q35" s="13">
        <f>+'International Tourist M.'!I113</f>
        <v>52</v>
      </c>
      <c r="R35" s="13">
        <f>+'International Tourist M.'!J113</f>
        <v>0</v>
      </c>
      <c r="S35" s="13">
        <f>+'International Tourist M.'!K113</f>
        <v>0</v>
      </c>
      <c r="T35" s="205">
        <f t="shared" si="15"/>
        <v>-100</v>
      </c>
      <c r="U35" s="205">
        <f t="shared" si="16"/>
        <v>0</v>
      </c>
    </row>
    <row r="36" spans="1:21" ht="21" x14ac:dyDescent="0.6">
      <c r="A36" s="47" t="s">
        <v>113</v>
      </c>
      <c r="B36" s="14">
        <f>SUM(B24:B35)</f>
        <v>2090</v>
      </c>
      <c r="C36" s="14">
        <f>SUM(C24:C35)</f>
        <v>1057</v>
      </c>
      <c r="D36" s="14">
        <f>SUM(D24:D35)</f>
        <v>70</v>
      </c>
      <c r="E36" s="205">
        <f t="shared" si="9"/>
        <v>-96.650717703349287</v>
      </c>
      <c r="F36" s="205">
        <f t="shared" si="10"/>
        <v>-93.377483443708613</v>
      </c>
      <c r="G36" s="14">
        <f>SUM(G24:G35)</f>
        <v>1772</v>
      </c>
      <c r="H36" s="14">
        <f>SUM(H24:H35)</f>
        <v>1783</v>
      </c>
      <c r="I36" s="14">
        <f>SUM(I24:I35)</f>
        <v>127</v>
      </c>
      <c r="J36" s="205">
        <f t="shared" si="11"/>
        <v>-92.832957110609485</v>
      </c>
      <c r="K36" s="205">
        <f t="shared" si="12"/>
        <v>-92.877173303421202</v>
      </c>
      <c r="L36" s="14">
        <f>SUM(L24:L35)</f>
        <v>272</v>
      </c>
      <c r="M36" s="14">
        <f>SUM(M24:M35)</f>
        <v>855</v>
      </c>
      <c r="N36" s="14">
        <f>SUM(N24:N35)</f>
        <v>4</v>
      </c>
      <c r="O36" s="205">
        <f t="shared" si="13"/>
        <v>-98.529411764705884</v>
      </c>
      <c r="P36" s="205">
        <f t="shared" si="14"/>
        <v>-99.532163742690059</v>
      </c>
      <c r="Q36" s="14">
        <f>SUM(Q24:Q35)</f>
        <v>52</v>
      </c>
      <c r="R36" s="14">
        <f>SUM(R24:R35)</f>
        <v>29</v>
      </c>
      <c r="S36" s="14">
        <f>SUM(S24:S35)</f>
        <v>0</v>
      </c>
      <c r="T36" s="205">
        <f t="shared" si="15"/>
        <v>-100</v>
      </c>
      <c r="U36" s="205">
        <f t="shared" si="16"/>
        <v>-100</v>
      </c>
    </row>
    <row r="39" spans="1:21" ht="20.399999999999999" x14ac:dyDescent="0.55000000000000004">
      <c r="A39" s="11"/>
      <c r="B39" s="11"/>
      <c r="C39" s="12"/>
      <c r="D39" s="12"/>
      <c r="E39" s="11"/>
      <c r="F39" s="11"/>
    </row>
    <row r="40" spans="1:21" ht="23.4" x14ac:dyDescent="0.55000000000000004">
      <c r="A40" s="336" t="s">
        <v>101</v>
      </c>
      <c r="B40" s="359" t="s">
        <v>95</v>
      </c>
      <c r="C40" s="359"/>
      <c r="D40" s="360"/>
      <c r="E40" s="76" t="s">
        <v>147</v>
      </c>
      <c r="F40" s="76" t="s">
        <v>147</v>
      </c>
      <c r="G40" s="8"/>
      <c r="H40" s="8"/>
      <c r="I40" s="8"/>
      <c r="J40" s="8"/>
      <c r="K40" s="8"/>
      <c r="L40" s="371"/>
      <c r="M40" s="371"/>
      <c r="N40" s="371"/>
      <c r="O40" s="8"/>
      <c r="P40" s="8"/>
      <c r="Q40" s="371"/>
      <c r="R40" s="371"/>
      <c r="S40" s="371"/>
    </row>
    <row r="41" spans="1:21" ht="23.4" x14ac:dyDescent="0.6">
      <c r="A41" s="337"/>
      <c r="B41" s="34">
        <v>2018</v>
      </c>
      <c r="C41" s="34">
        <v>2019</v>
      </c>
      <c r="D41" s="34">
        <v>2020</v>
      </c>
      <c r="E41" s="10" t="s">
        <v>350</v>
      </c>
      <c r="F41" s="10" t="s">
        <v>351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21" ht="23.4" x14ac:dyDescent="0.6">
      <c r="A42" s="46" t="s">
        <v>102</v>
      </c>
      <c r="B42" s="13">
        <f>+'International Tourist M.'!C121</f>
        <v>2</v>
      </c>
      <c r="C42" s="13">
        <f>+'International Tourist M.'!D121</f>
        <v>0</v>
      </c>
      <c r="D42" s="13">
        <f>+'International Tourist M.'!E121</f>
        <v>0</v>
      </c>
      <c r="E42" s="205">
        <f t="shared" ref="E42:E54" si="17">IFERROR(((D42-B42)/B42*100),0)</f>
        <v>-100</v>
      </c>
      <c r="F42" s="205">
        <f t="shared" ref="F42:F54" si="18">IFERROR(((D42-C42)/C42*100),0)</f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21" ht="23.4" x14ac:dyDescent="0.6">
      <c r="A43" s="47" t="s">
        <v>103</v>
      </c>
      <c r="B43" s="13">
        <f>+'International Tourist M.'!C122</f>
        <v>0</v>
      </c>
      <c r="C43" s="13">
        <f>+'International Tourist M.'!D122</f>
        <v>0</v>
      </c>
      <c r="D43" s="13">
        <f>+'International Tourist M.'!E122</f>
        <v>0</v>
      </c>
      <c r="E43" s="205">
        <f t="shared" si="17"/>
        <v>0</v>
      </c>
      <c r="F43" s="205">
        <f t="shared" si="18"/>
        <v>0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21" ht="23.4" x14ac:dyDescent="0.6">
      <c r="A44" s="47" t="s">
        <v>104</v>
      </c>
      <c r="B44" s="13">
        <f>+'International Tourist M.'!C123</f>
        <v>42</v>
      </c>
      <c r="C44" s="13">
        <f>+'International Tourist M.'!D123</f>
        <v>0</v>
      </c>
      <c r="D44" s="13">
        <f>+'International Tourist M.'!E123</f>
        <v>0</v>
      </c>
      <c r="E44" s="205">
        <f t="shared" si="17"/>
        <v>-100</v>
      </c>
      <c r="F44" s="205">
        <f t="shared" si="18"/>
        <v>0</v>
      </c>
      <c r="G44" s="2"/>
      <c r="H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21" ht="23.4" x14ac:dyDescent="0.6">
      <c r="A45" s="47" t="s">
        <v>105</v>
      </c>
      <c r="B45" s="13">
        <f>+'International Tourist M.'!C124</f>
        <v>0</v>
      </c>
      <c r="C45" s="13">
        <f>+'International Tourist M.'!D124</f>
        <v>0</v>
      </c>
      <c r="D45" s="13">
        <f>+'International Tourist M.'!E124</f>
        <v>0</v>
      </c>
      <c r="E45" s="205">
        <f t="shared" si="17"/>
        <v>0</v>
      </c>
      <c r="F45" s="205">
        <f t="shared" si="18"/>
        <v>0</v>
      </c>
      <c r="G45" s="2"/>
      <c r="H45" s="2"/>
      <c r="I45" s="8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21" ht="23.4" x14ac:dyDescent="0.6">
      <c r="A46" s="47" t="s">
        <v>106</v>
      </c>
      <c r="B46" s="13">
        <f>+'International Tourist M.'!C125</f>
        <v>0</v>
      </c>
      <c r="C46" s="13">
        <f>+'International Tourist M.'!D125</f>
        <v>0</v>
      </c>
      <c r="D46" s="13">
        <f>+'International Tourist M.'!E125</f>
        <v>0</v>
      </c>
      <c r="E46" s="205">
        <f t="shared" si="17"/>
        <v>0</v>
      </c>
      <c r="F46" s="205">
        <f t="shared" si="18"/>
        <v>0</v>
      </c>
      <c r="G46" s="2"/>
      <c r="H46" s="2"/>
      <c r="I46" s="1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21" ht="23.4" x14ac:dyDescent="0.6">
      <c r="A47" s="47" t="s">
        <v>107</v>
      </c>
      <c r="B47" s="13">
        <f>+'International Tourist M.'!C126</f>
        <v>0</v>
      </c>
      <c r="C47" s="13">
        <f>+'International Tourist M.'!D126</f>
        <v>0</v>
      </c>
      <c r="D47" s="13">
        <f>+'International Tourist M.'!E126</f>
        <v>0</v>
      </c>
      <c r="E47" s="205">
        <f t="shared" si="17"/>
        <v>0</v>
      </c>
      <c r="F47" s="205">
        <f t="shared" si="18"/>
        <v>0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21" ht="23.4" x14ac:dyDescent="0.6">
      <c r="A48" s="47" t="s">
        <v>108</v>
      </c>
      <c r="B48" s="13">
        <f>+'International Tourist M.'!C127</f>
        <v>0</v>
      </c>
      <c r="C48" s="13">
        <f>+'International Tourist M.'!D127</f>
        <v>0</v>
      </c>
      <c r="D48" s="13">
        <f>+'International Tourist M.'!E127</f>
        <v>0</v>
      </c>
      <c r="E48" s="205">
        <f t="shared" si="17"/>
        <v>0</v>
      </c>
      <c r="F48" s="205">
        <f t="shared" si="18"/>
        <v>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21" ht="23.4" x14ac:dyDescent="0.6">
      <c r="A49" s="47" t="s">
        <v>109</v>
      </c>
      <c r="B49" s="13">
        <f>+'International Tourist M.'!C128</f>
        <v>35</v>
      </c>
      <c r="C49" s="13">
        <f>+'International Tourist M.'!D128</f>
        <v>0</v>
      </c>
      <c r="D49" s="13">
        <f>+'International Tourist M.'!E128</f>
        <v>0</v>
      </c>
      <c r="E49" s="205">
        <f t="shared" si="17"/>
        <v>-100</v>
      </c>
      <c r="F49" s="205">
        <f t="shared" si="18"/>
        <v>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21" ht="23.4" x14ac:dyDescent="0.6">
      <c r="A50" s="47" t="s">
        <v>125</v>
      </c>
      <c r="B50" s="13">
        <f>+'International Tourist M.'!C129</f>
        <v>20</v>
      </c>
      <c r="C50" s="13">
        <f>+'International Tourist M.'!D129</f>
        <v>16</v>
      </c>
      <c r="D50" s="13">
        <f>+'International Tourist M.'!E129</f>
        <v>0</v>
      </c>
      <c r="E50" s="205">
        <f t="shared" si="17"/>
        <v>-100</v>
      </c>
      <c r="F50" s="205">
        <f t="shared" si="18"/>
        <v>-100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21" ht="23.4" x14ac:dyDescent="0.6">
      <c r="A51" s="47" t="s">
        <v>110</v>
      </c>
      <c r="B51" s="13">
        <f>+'International Tourist M.'!C130</f>
        <v>0</v>
      </c>
      <c r="C51" s="13">
        <f>+'International Tourist M.'!D130</f>
        <v>0</v>
      </c>
      <c r="D51" s="13">
        <f>+'International Tourist M.'!E130</f>
        <v>0</v>
      </c>
      <c r="E51" s="205">
        <f t="shared" si="17"/>
        <v>0</v>
      </c>
      <c r="F51" s="205">
        <f t="shared" si="18"/>
        <v>0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21" ht="23.4" x14ac:dyDescent="0.6">
      <c r="A52" s="47" t="s">
        <v>111</v>
      </c>
      <c r="B52" s="13">
        <f>+'International Tourist M.'!C131</f>
        <v>0</v>
      </c>
      <c r="C52" s="13">
        <f>+'International Tourist M.'!D131</f>
        <v>0</v>
      </c>
      <c r="D52" s="13">
        <f>+'International Tourist M.'!E131</f>
        <v>0</v>
      </c>
      <c r="E52" s="205">
        <f t="shared" si="17"/>
        <v>0</v>
      </c>
      <c r="F52" s="205">
        <f t="shared" si="18"/>
        <v>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21" ht="23.4" x14ac:dyDescent="0.6">
      <c r="A53" s="47" t="s">
        <v>112</v>
      </c>
      <c r="B53" s="13">
        <f>+'International Tourist M.'!C132</f>
        <v>30</v>
      </c>
      <c r="C53" s="13">
        <f>+'International Tourist M.'!D132</f>
        <v>0</v>
      </c>
      <c r="D53" s="13">
        <f>+'International Tourist M.'!E132</f>
        <v>0</v>
      </c>
      <c r="E53" s="205">
        <f t="shared" si="17"/>
        <v>-100</v>
      </c>
      <c r="F53" s="205">
        <f t="shared" si="18"/>
        <v>0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21" ht="23.4" x14ac:dyDescent="0.6">
      <c r="A54" s="47" t="s">
        <v>113</v>
      </c>
      <c r="B54" s="14">
        <f>SUM(B42:B53)</f>
        <v>129</v>
      </c>
      <c r="C54" s="14">
        <f>SUM(C42:C53)</f>
        <v>16</v>
      </c>
      <c r="D54" s="14">
        <f>SUM(D42:D53)</f>
        <v>0</v>
      </c>
      <c r="E54" s="205">
        <f t="shared" si="17"/>
        <v>-100</v>
      </c>
      <c r="F54" s="205">
        <f t="shared" si="18"/>
        <v>-100</v>
      </c>
      <c r="G54" s="3"/>
      <c r="H54" s="3"/>
      <c r="I54" s="2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21" ht="23.4" x14ac:dyDescent="0.6">
      <c r="I55" s="2"/>
    </row>
    <row r="56" spans="1:21" ht="23.4" x14ac:dyDescent="0.6">
      <c r="I56" s="2"/>
    </row>
    <row r="57" spans="1:21" s="207" customFormat="1" ht="16.5" customHeight="1" x14ac:dyDescent="0.25">
      <c r="B57" s="208">
        <f>+B54+B36+B18</f>
        <v>100978</v>
      </c>
      <c r="C57" s="208">
        <f t="shared" ref="C57:S57" si="19">+C54+C36+C18</f>
        <v>67008</v>
      </c>
      <c r="D57" s="208">
        <f t="shared" si="19"/>
        <v>3193</v>
      </c>
      <c r="E57" s="208"/>
      <c r="F57" s="208"/>
      <c r="G57" s="208">
        <f t="shared" si="19"/>
        <v>52698</v>
      </c>
      <c r="H57" s="208">
        <f t="shared" si="19"/>
        <v>50890</v>
      </c>
      <c r="I57" s="208">
        <f t="shared" si="19"/>
        <v>5364</v>
      </c>
      <c r="J57" s="208"/>
      <c r="K57" s="208"/>
      <c r="L57" s="208">
        <f t="shared" si="19"/>
        <v>51546</v>
      </c>
      <c r="M57" s="208">
        <f t="shared" si="19"/>
        <v>49819</v>
      </c>
      <c r="N57" s="208">
        <f t="shared" si="19"/>
        <v>3152</v>
      </c>
      <c r="O57" s="208"/>
      <c r="P57" s="208"/>
      <c r="Q57" s="208">
        <f t="shared" si="19"/>
        <v>11226</v>
      </c>
      <c r="R57" s="208">
        <f t="shared" si="19"/>
        <v>11119</v>
      </c>
      <c r="S57" s="208">
        <f t="shared" si="19"/>
        <v>550</v>
      </c>
      <c r="T57" s="208">
        <f>+T54+T36+T18</f>
        <v>-195.07785931626989</v>
      </c>
      <c r="U57" s="208">
        <f>+U54+U36+U18</f>
        <v>-195.04057709648333</v>
      </c>
    </row>
    <row r="58" spans="1:21" s="207" customFormat="1" ht="16.5" customHeight="1" x14ac:dyDescent="0.25">
      <c r="I58" s="209"/>
    </row>
    <row r="59" spans="1:21" s="207" customFormat="1" ht="16.5" customHeight="1" x14ac:dyDescent="0.25">
      <c r="I59" s="210"/>
    </row>
    <row r="60" spans="1:21" s="207" customFormat="1" ht="16.5" customHeight="1" x14ac:dyDescent="0.25">
      <c r="B60" s="208">
        <f>+B57+G57+L57+Q57</f>
        <v>216448</v>
      </c>
      <c r="C60" s="208">
        <f>+C57+H57+M57+R57</f>
        <v>178836</v>
      </c>
      <c r="D60" s="208">
        <f>+D57+I57+N57+S57</f>
        <v>12259</v>
      </c>
    </row>
    <row r="61" spans="1:21" s="165" customFormat="1" x14ac:dyDescent="0.25"/>
    <row r="62" spans="1:21" s="165" customFormat="1" x14ac:dyDescent="0.25"/>
    <row r="63" spans="1:21" s="165" customFormat="1" x14ac:dyDescent="0.25"/>
  </sheetData>
  <mergeCells count="14">
    <mergeCell ref="L22:N22"/>
    <mergeCell ref="A40:A41"/>
    <mergeCell ref="B40:D40"/>
    <mergeCell ref="L40:N40"/>
    <mergeCell ref="Q40:S40"/>
    <mergeCell ref="Q22:S22"/>
    <mergeCell ref="A22:A23"/>
    <mergeCell ref="B22:D22"/>
    <mergeCell ref="G22:I22"/>
    <mergeCell ref="A4:A5"/>
    <mergeCell ref="B4:D4"/>
    <mergeCell ref="G4:I4"/>
    <mergeCell ref="L4:N4"/>
    <mergeCell ref="Q4:S4"/>
  </mergeCells>
  <phoneticPr fontId="13" type="noConversion"/>
  <pageMargins left="0.59055118110236227" right="0.15748031496062992" top="0.27559055118110237" bottom="7.874015748031496E-2" header="0.31496062992125984" footer="0"/>
  <pageSetup paperSize="9" scale="70" orientation="landscape" r:id="rId1"/>
  <headerFooter alignWithMargins="0">
    <oddFooter>&amp;Lhttp://www.atta.or.th&amp;C&amp;A&amp;Rpage  &amp;P  of  &amp;N  pages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P18"/>
  <sheetViews>
    <sheetView zoomScale="65" workbookViewId="0"/>
  </sheetViews>
  <sheetFormatPr defaultRowHeight="13.2" x14ac:dyDescent="0.25"/>
  <cols>
    <col min="1" max="1" width="10.6640625" customWidth="1"/>
    <col min="2" max="16" width="9.5546875" customWidth="1"/>
  </cols>
  <sheetData>
    <row r="1" spans="1:16" ht="23.4" x14ac:dyDescent="0.6">
      <c r="A1" s="17" t="s">
        <v>150</v>
      </c>
    </row>
    <row r="2" spans="1:16" ht="23.4" x14ac:dyDescent="0.6">
      <c r="A2" s="18" t="str">
        <f>+'International Tourist M.'!C2</f>
        <v>Percentage of Tourists</v>
      </c>
    </row>
    <row r="3" spans="1:16" ht="23.4" x14ac:dyDescent="0.6">
      <c r="A3" s="18" t="str">
        <f>+'International Tourist M.'!C3</f>
        <v>As of January 2020   (1-20)</v>
      </c>
      <c r="B3" s="11"/>
      <c r="C3" s="12"/>
      <c r="D3" s="12"/>
      <c r="E3" s="11"/>
      <c r="F3" s="11"/>
      <c r="G3" s="11"/>
      <c r="H3" s="16"/>
      <c r="I3" s="16"/>
      <c r="J3" s="11"/>
      <c r="K3" s="11"/>
      <c r="L3" s="11"/>
      <c r="M3" s="16"/>
      <c r="N3" s="16"/>
      <c r="O3" s="11"/>
      <c r="P3" s="11"/>
    </row>
    <row r="4" spans="1:16" ht="20.399999999999999" x14ac:dyDescent="0.55000000000000004">
      <c r="A4" s="336" t="s">
        <v>101</v>
      </c>
      <c r="B4" s="375" t="s">
        <v>151</v>
      </c>
      <c r="C4" s="359"/>
      <c r="D4" s="360"/>
      <c r="E4" s="76" t="s">
        <v>147</v>
      </c>
      <c r="F4" s="76" t="s">
        <v>147</v>
      </c>
      <c r="G4" s="359" t="s">
        <v>152</v>
      </c>
      <c r="H4" s="359"/>
      <c r="I4" s="360"/>
      <c r="J4" s="76" t="s">
        <v>147</v>
      </c>
      <c r="K4" s="76" t="s">
        <v>147</v>
      </c>
      <c r="L4" s="359" t="s">
        <v>153</v>
      </c>
      <c r="M4" s="359"/>
      <c r="N4" s="360"/>
      <c r="O4" s="76" t="s">
        <v>147</v>
      </c>
      <c r="P4" s="76" t="s">
        <v>147</v>
      </c>
    </row>
    <row r="5" spans="1:16" ht="20.399999999999999" x14ac:dyDescent="0.55000000000000004">
      <c r="A5" s="337"/>
      <c r="B5" s="34">
        <v>2018</v>
      </c>
      <c r="C5" s="34">
        <v>2019</v>
      </c>
      <c r="D5" s="34">
        <v>2020</v>
      </c>
      <c r="E5" s="10" t="s">
        <v>350</v>
      </c>
      <c r="F5" s="10" t="s">
        <v>351</v>
      </c>
      <c r="G5" s="34">
        <v>2018</v>
      </c>
      <c r="H5" s="34">
        <v>2019</v>
      </c>
      <c r="I5" s="34">
        <v>2020</v>
      </c>
      <c r="J5" s="10" t="s">
        <v>350</v>
      </c>
      <c r="K5" s="10" t="s">
        <v>351</v>
      </c>
      <c r="L5" s="34">
        <v>2018</v>
      </c>
      <c r="M5" s="34">
        <v>2019</v>
      </c>
      <c r="N5" s="34">
        <v>2020</v>
      </c>
      <c r="O5" s="10" t="s">
        <v>350</v>
      </c>
      <c r="P5" s="10" t="s">
        <v>351</v>
      </c>
    </row>
    <row r="6" spans="1:16" ht="21" x14ac:dyDescent="0.6">
      <c r="A6" s="46" t="s">
        <v>102</v>
      </c>
      <c r="B6" s="13">
        <f>+'International Tourist M.'!F8</f>
        <v>3547</v>
      </c>
      <c r="C6" s="13">
        <f>+'International Tourist M.'!G8</f>
        <v>3028</v>
      </c>
      <c r="D6" s="13">
        <f>+'International Tourist M.'!H8</f>
        <v>2300</v>
      </c>
      <c r="E6" s="205">
        <f t="shared" ref="E6:E18" si="0">IFERROR(((D6-B6)/B6*100),0)</f>
        <v>-35.156470256554833</v>
      </c>
      <c r="F6" s="205">
        <f t="shared" ref="F6:F18" si="1">IFERROR(((D6-C6)/C6*100),0)</f>
        <v>-24.042272126816382</v>
      </c>
      <c r="G6" s="13">
        <f>+'International Tourist M.'!O26</f>
        <v>384</v>
      </c>
      <c r="H6" s="13">
        <f>+'International Tourist M.'!P26</f>
        <v>211</v>
      </c>
      <c r="I6" s="13">
        <f>+'International Tourist M.'!Q26</f>
        <v>44</v>
      </c>
      <c r="J6" s="205">
        <f t="shared" ref="J6:J18" si="2">IFERROR(((I6-G6)/G6*100),0)</f>
        <v>-88.541666666666657</v>
      </c>
      <c r="K6" s="205">
        <f t="shared" ref="K6:K18" si="3">IFERROR(((I6-H6)/H6*100),0)</f>
        <v>-79.146919431279613</v>
      </c>
      <c r="L6" s="13">
        <f>+'International Tourist M.'!F64</f>
        <v>0</v>
      </c>
      <c r="M6" s="13">
        <f>+'International Tourist M.'!G64</f>
        <v>0</v>
      </c>
      <c r="N6" s="13">
        <f>+'International Tourist M.'!H64</f>
        <v>0</v>
      </c>
      <c r="O6" s="205">
        <f t="shared" ref="O6:O18" si="4">IFERROR(((N6-L6)/L6*100),0)</f>
        <v>0</v>
      </c>
      <c r="P6" s="205">
        <f t="shared" ref="P6:P18" si="5">IFERROR(((N6-M6)/M6*100),0)</f>
        <v>0</v>
      </c>
    </row>
    <row r="7" spans="1:16" ht="21" x14ac:dyDescent="0.6">
      <c r="A7" s="47" t="s">
        <v>103</v>
      </c>
      <c r="B7" s="13">
        <f>+'International Tourist M.'!F9</f>
        <v>2530</v>
      </c>
      <c r="C7" s="13">
        <f>+'International Tourist M.'!G9</f>
        <v>3286</v>
      </c>
      <c r="D7" s="13">
        <f>+'International Tourist M.'!H9</f>
        <v>0</v>
      </c>
      <c r="E7" s="205">
        <f t="shared" si="0"/>
        <v>-100</v>
      </c>
      <c r="F7" s="205">
        <f t="shared" si="1"/>
        <v>-100</v>
      </c>
      <c r="G7" s="13">
        <f>+'International Tourist M.'!O27</f>
        <v>491</v>
      </c>
      <c r="H7" s="13">
        <f>+'International Tourist M.'!P27</f>
        <v>267</v>
      </c>
      <c r="I7" s="13">
        <f>+'International Tourist M.'!Q27</f>
        <v>0</v>
      </c>
      <c r="J7" s="205">
        <f t="shared" si="2"/>
        <v>-100</v>
      </c>
      <c r="K7" s="205">
        <f t="shared" si="3"/>
        <v>-100</v>
      </c>
      <c r="L7" s="13">
        <f>+'International Tourist M.'!F65</f>
        <v>0</v>
      </c>
      <c r="M7" s="13">
        <f>+'International Tourist M.'!G65</f>
        <v>0</v>
      </c>
      <c r="N7" s="13">
        <f>+'International Tourist M.'!H65</f>
        <v>0</v>
      </c>
      <c r="O7" s="205">
        <f t="shared" si="4"/>
        <v>0</v>
      </c>
      <c r="P7" s="205">
        <f t="shared" si="5"/>
        <v>0</v>
      </c>
    </row>
    <row r="8" spans="1:16" ht="21" x14ac:dyDescent="0.6">
      <c r="A8" s="47" t="s">
        <v>104</v>
      </c>
      <c r="B8" s="13">
        <f>+'International Tourist M.'!F10</f>
        <v>3538</v>
      </c>
      <c r="C8" s="13">
        <f>+'International Tourist M.'!G10</f>
        <v>3823</v>
      </c>
      <c r="D8" s="13">
        <f>+'International Tourist M.'!H10</f>
        <v>0</v>
      </c>
      <c r="E8" s="205">
        <f t="shared" si="0"/>
        <v>-100</v>
      </c>
      <c r="F8" s="205">
        <f t="shared" si="1"/>
        <v>-100</v>
      </c>
      <c r="G8" s="13">
        <f>+'International Tourist M.'!O28</f>
        <v>505</v>
      </c>
      <c r="H8" s="13">
        <f>+'International Tourist M.'!P28</f>
        <v>355</v>
      </c>
      <c r="I8" s="13">
        <f>+'International Tourist M.'!Q28</f>
        <v>0</v>
      </c>
      <c r="J8" s="205">
        <f t="shared" si="2"/>
        <v>-100</v>
      </c>
      <c r="K8" s="205">
        <f t="shared" si="3"/>
        <v>-100</v>
      </c>
      <c r="L8" s="13">
        <f>+'International Tourist M.'!F66</f>
        <v>0</v>
      </c>
      <c r="M8" s="13">
        <f>+'International Tourist M.'!G66</f>
        <v>0</v>
      </c>
      <c r="N8" s="13">
        <f>+'International Tourist M.'!H66</f>
        <v>0</v>
      </c>
      <c r="O8" s="205">
        <f t="shared" si="4"/>
        <v>0</v>
      </c>
      <c r="P8" s="205">
        <f t="shared" si="5"/>
        <v>0</v>
      </c>
    </row>
    <row r="9" spans="1:16" ht="21" x14ac:dyDescent="0.6">
      <c r="A9" s="47" t="s">
        <v>105</v>
      </c>
      <c r="B9" s="13">
        <f>+'International Tourist M.'!F11</f>
        <v>2809</v>
      </c>
      <c r="C9" s="13">
        <f>+'International Tourist M.'!G11</f>
        <v>3315</v>
      </c>
      <c r="D9" s="13">
        <f>+'International Tourist M.'!H11</f>
        <v>0</v>
      </c>
      <c r="E9" s="205">
        <f t="shared" si="0"/>
        <v>-100</v>
      </c>
      <c r="F9" s="205">
        <f t="shared" si="1"/>
        <v>-100</v>
      </c>
      <c r="G9" s="13">
        <f>+'International Tourist M.'!O29</f>
        <v>163</v>
      </c>
      <c r="H9" s="13">
        <f>+'International Tourist M.'!P29</f>
        <v>48</v>
      </c>
      <c r="I9" s="13">
        <f>+'International Tourist M.'!Q29</f>
        <v>0</v>
      </c>
      <c r="J9" s="205">
        <f t="shared" si="2"/>
        <v>-100</v>
      </c>
      <c r="K9" s="205">
        <f t="shared" si="3"/>
        <v>-100</v>
      </c>
      <c r="L9" s="13">
        <f>+'International Tourist M.'!F67</f>
        <v>0</v>
      </c>
      <c r="M9" s="13">
        <f>+'International Tourist M.'!G67</f>
        <v>0</v>
      </c>
      <c r="N9" s="13">
        <f>+'International Tourist M.'!H67</f>
        <v>0</v>
      </c>
      <c r="O9" s="205">
        <f t="shared" si="4"/>
        <v>0</v>
      </c>
      <c r="P9" s="205">
        <f t="shared" si="5"/>
        <v>0</v>
      </c>
    </row>
    <row r="10" spans="1:16" ht="21" x14ac:dyDescent="0.6">
      <c r="A10" s="47" t="s">
        <v>106</v>
      </c>
      <c r="B10" s="13">
        <f>+'International Tourist M.'!F12</f>
        <v>2147</v>
      </c>
      <c r="C10" s="13">
        <f>+'International Tourist M.'!G12</f>
        <v>1903</v>
      </c>
      <c r="D10" s="13">
        <f>+'International Tourist M.'!H12</f>
        <v>0</v>
      </c>
      <c r="E10" s="205">
        <f t="shared" si="0"/>
        <v>-100</v>
      </c>
      <c r="F10" s="205">
        <f t="shared" si="1"/>
        <v>-100</v>
      </c>
      <c r="G10" s="13">
        <f>+'International Tourist M.'!O30</f>
        <v>174</v>
      </c>
      <c r="H10" s="13">
        <f>+'International Tourist M.'!P30</f>
        <v>55</v>
      </c>
      <c r="I10" s="13">
        <f>+'International Tourist M.'!Q30</f>
        <v>0</v>
      </c>
      <c r="J10" s="205">
        <f t="shared" si="2"/>
        <v>-100</v>
      </c>
      <c r="K10" s="205">
        <f t="shared" si="3"/>
        <v>-100</v>
      </c>
      <c r="L10" s="13">
        <f>+'International Tourist M.'!F68</f>
        <v>0</v>
      </c>
      <c r="M10" s="13">
        <f>+'International Tourist M.'!G68</f>
        <v>0</v>
      </c>
      <c r="N10" s="13">
        <f>+'International Tourist M.'!H68</f>
        <v>0</v>
      </c>
      <c r="O10" s="205">
        <f t="shared" si="4"/>
        <v>0</v>
      </c>
      <c r="P10" s="205">
        <f t="shared" si="5"/>
        <v>0</v>
      </c>
    </row>
    <row r="11" spans="1:16" ht="21" x14ac:dyDescent="0.6">
      <c r="A11" s="47" t="s">
        <v>107</v>
      </c>
      <c r="B11" s="13">
        <f>+'International Tourist M.'!F13</f>
        <v>1539</v>
      </c>
      <c r="C11" s="13">
        <f>+'International Tourist M.'!G13</f>
        <v>1680</v>
      </c>
      <c r="D11" s="13">
        <f>+'International Tourist M.'!H13</f>
        <v>0</v>
      </c>
      <c r="E11" s="205">
        <f t="shared" si="0"/>
        <v>-100</v>
      </c>
      <c r="F11" s="205">
        <f t="shared" si="1"/>
        <v>-100</v>
      </c>
      <c r="G11" s="13">
        <f>+'International Tourist M.'!O31</f>
        <v>38</v>
      </c>
      <c r="H11" s="13">
        <f>+'International Tourist M.'!P31</f>
        <v>30</v>
      </c>
      <c r="I11" s="13">
        <f>+'International Tourist M.'!Q31</f>
        <v>0</v>
      </c>
      <c r="J11" s="205">
        <f t="shared" si="2"/>
        <v>-100</v>
      </c>
      <c r="K11" s="205">
        <f t="shared" si="3"/>
        <v>-100</v>
      </c>
      <c r="L11" s="13">
        <f>+'International Tourist M.'!F69</f>
        <v>0</v>
      </c>
      <c r="M11" s="13">
        <f>+'International Tourist M.'!G69</f>
        <v>0</v>
      </c>
      <c r="N11" s="13">
        <f>+'International Tourist M.'!H69</f>
        <v>0</v>
      </c>
      <c r="O11" s="205">
        <f t="shared" si="4"/>
        <v>0</v>
      </c>
      <c r="P11" s="205">
        <f t="shared" si="5"/>
        <v>0</v>
      </c>
    </row>
    <row r="12" spans="1:16" ht="21" x14ac:dyDescent="0.6">
      <c r="A12" s="47" t="s">
        <v>108</v>
      </c>
      <c r="B12" s="13">
        <f>+'International Tourist M.'!F14</f>
        <v>1633</v>
      </c>
      <c r="C12" s="13">
        <f>+'International Tourist M.'!G14</f>
        <v>1226</v>
      </c>
      <c r="D12" s="13">
        <f>+'International Tourist M.'!H14</f>
        <v>0</v>
      </c>
      <c r="E12" s="205">
        <f t="shared" si="0"/>
        <v>-100</v>
      </c>
      <c r="F12" s="205">
        <f t="shared" si="1"/>
        <v>-100</v>
      </c>
      <c r="G12" s="13">
        <f>+'International Tourist M.'!O32</f>
        <v>60</v>
      </c>
      <c r="H12" s="13">
        <f>+'International Tourist M.'!P32</f>
        <v>39</v>
      </c>
      <c r="I12" s="13">
        <f>+'International Tourist M.'!Q32</f>
        <v>0</v>
      </c>
      <c r="J12" s="205">
        <f t="shared" si="2"/>
        <v>-100</v>
      </c>
      <c r="K12" s="205">
        <f t="shared" si="3"/>
        <v>-100</v>
      </c>
      <c r="L12" s="13">
        <f>+'International Tourist M.'!F70</f>
        <v>0</v>
      </c>
      <c r="M12" s="13">
        <f>+'International Tourist M.'!G70</f>
        <v>0</v>
      </c>
      <c r="N12" s="13">
        <f>+'International Tourist M.'!H70</f>
        <v>0</v>
      </c>
      <c r="O12" s="205">
        <f t="shared" si="4"/>
        <v>0</v>
      </c>
      <c r="P12" s="205">
        <f t="shared" si="5"/>
        <v>0</v>
      </c>
    </row>
    <row r="13" spans="1:16" ht="21" x14ac:dyDescent="0.6">
      <c r="A13" s="47" t="s">
        <v>109</v>
      </c>
      <c r="B13" s="13">
        <f>+'International Tourist M.'!F15</f>
        <v>1288</v>
      </c>
      <c r="C13" s="13">
        <f>+'International Tourist M.'!G15</f>
        <v>1396</v>
      </c>
      <c r="D13" s="13">
        <f>+'International Tourist M.'!H15</f>
        <v>0</v>
      </c>
      <c r="E13" s="205">
        <f t="shared" si="0"/>
        <v>-100</v>
      </c>
      <c r="F13" s="205">
        <f t="shared" si="1"/>
        <v>-100</v>
      </c>
      <c r="G13" s="13">
        <f>+'International Tourist M.'!O33</f>
        <v>79</v>
      </c>
      <c r="H13" s="13">
        <f>+'International Tourist M.'!P33</f>
        <v>103</v>
      </c>
      <c r="I13" s="13">
        <f>+'International Tourist M.'!Q33</f>
        <v>0</v>
      </c>
      <c r="J13" s="205">
        <f t="shared" si="2"/>
        <v>-100</v>
      </c>
      <c r="K13" s="205">
        <f t="shared" si="3"/>
        <v>-100</v>
      </c>
      <c r="L13" s="13">
        <f>+'International Tourist M.'!F71</f>
        <v>0</v>
      </c>
      <c r="M13" s="13">
        <f>+'International Tourist M.'!G71</f>
        <v>0</v>
      </c>
      <c r="N13" s="13">
        <f>+'International Tourist M.'!H71</f>
        <v>0</v>
      </c>
      <c r="O13" s="205">
        <f t="shared" si="4"/>
        <v>0</v>
      </c>
      <c r="P13" s="205">
        <f t="shared" si="5"/>
        <v>0</v>
      </c>
    </row>
    <row r="14" spans="1:16" ht="21" x14ac:dyDescent="0.6">
      <c r="A14" s="47" t="s">
        <v>125</v>
      </c>
      <c r="B14" s="13">
        <f>+'International Tourist M.'!F16</f>
        <v>1608</v>
      </c>
      <c r="C14" s="13">
        <f>+'International Tourist M.'!G16</f>
        <v>1767</v>
      </c>
      <c r="D14" s="13">
        <f>+'International Tourist M.'!H16</f>
        <v>0</v>
      </c>
      <c r="E14" s="205">
        <f t="shared" si="0"/>
        <v>-100</v>
      </c>
      <c r="F14" s="205">
        <f t="shared" si="1"/>
        <v>-100</v>
      </c>
      <c r="G14" s="13">
        <f>+'International Tourist M.'!O34</f>
        <v>90</v>
      </c>
      <c r="H14" s="13">
        <f>+'International Tourist M.'!P34</f>
        <v>86</v>
      </c>
      <c r="I14" s="13">
        <f>+'International Tourist M.'!Q34</f>
        <v>0</v>
      </c>
      <c r="J14" s="205">
        <f t="shared" si="2"/>
        <v>-100</v>
      </c>
      <c r="K14" s="205">
        <f t="shared" si="3"/>
        <v>-100</v>
      </c>
      <c r="L14" s="13">
        <f>+'International Tourist M.'!F72</f>
        <v>0</v>
      </c>
      <c r="M14" s="13">
        <f>+'International Tourist M.'!G72</f>
        <v>0</v>
      </c>
      <c r="N14" s="13">
        <f>+'International Tourist M.'!H72</f>
        <v>0</v>
      </c>
      <c r="O14" s="205">
        <f t="shared" si="4"/>
        <v>0</v>
      </c>
      <c r="P14" s="205">
        <f t="shared" si="5"/>
        <v>0</v>
      </c>
    </row>
    <row r="15" spans="1:16" ht="21" x14ac:dyDescent="0.6">
      <c r="A15" s="47" t="s">
        <v>110</v>
      </c>
      <c r="B15" s="13">
        <f>+'International Tourist M.'!F17</f>
        <v>2760</v>
      </c>
      <c r="C15" s="13">
        <f>+'International Tourist M.'!G17</f>
        <v>3049</v>
      </c>
      <c r="D15" s="13">
        <f>+'International Tourist M.'!H17</f>
        <v>0</v>
      </c>
      <c r="E15" s="205">
        <f t="shared" si="0"/>
        <v>-100</v>
      </c>
      <c r="F15" s="205">
        <f t="shared" si="1"/>
        <v>-100</v>
      </c>
      <c r="G15" s="13">
        <f>+'International Tourist M.'!O35</f>
        <v>195</v>
      </c>
      <c r="H15" s="13">
        <f>+'International Tourist M.'!P35</f>
        <v>223</v>
      </c>
      <c r="I15" s="13">
        <f>+'International Tourist M.'!Q35</f>
        <v>0</v>
      </c>
      <c r="J15" s="205">
        <f t="shared" si="2"/>
        <v>-100</v>
      </c>
      <c r="K15" s="205">
        <f t="shared" si="3"/>
        <v>-100</v>
      </c>
      <c r="L15" s="13">
        <f>+'International Tourist M.'!F73</f>
        <v>0</v>
      </c>
      <c r="M15" s="13">
        <f>+'International Tourist M.'!G73</f>
        <v>0</v>
      </c>
      <c r="N15" s="13">
        <f>+'International Tourist M.'!H73</f>
        <v>0</v>
      </c>
      <c r="O15" s="205">
        <f t="shared" si="4"/>
        <v>0</v>
      </c>
      <c r="P15" s="205">
        <f t="shared" si="5"/>
        <v>0</v>
      </c>
    </row>
    <row r="16" spans="1:16" ht="21" x14ac:dyDescent="0.6">
      <c r="A16" s="47" t="s">
        <v>111</v>
      </c>
      <c r="B16" s="13">
        <f>+'International Tourist M.'!F18</f>
        <v>4282</v>
      </c>
      <c r="C16" s="13">
        <f>+'International Tourist M.'!G18</f>
        <v>4480</v>
      </c>
      <c r="D16" s="13">
        <f>+'International Tourist M.'!H18</f>
        <v>0</v>
      </c>
      <c r="E16" s="205">
        <f t="shared" si="0"/>
        <v>-100</v>
      </c>
      <c r="F16" s="205">
        <f t="shared" si="1"/>
        <v>-100</v>
      </c>
      <c r="G16" s="13">
        <f>+'International Tourist M.'!O36</f>
        <v>410</v>
      </c>
      <c r="H16" s="13">
        <f>+'International Tourist M.'!P36</f>
        <v>226</v>
      </c>
      <c r="I16" s="13">
        <f>+'International Tourist M.'!Q36</f>
        <v>0</v>
      </c>
      <c r="J16" s="205">
        <f t="shared" si="2"/>
        <v>-100</v>
      </c>
      <c r="K16" s="205">
        <f t="shared" si="3"/>
        <v>-100</v>
      </c>
      <c r="L16" s="13">
        <f>+'International Tourist M.'!F74</f>
        <v>0</v>
      </c>
      <c r="M16" s="13">
        <f>+'International Tourist M.'!G74</f>
        <v>0</v>
      </c>
      <c r="N16" s="13">
        <f>+'International Tourist M.'!H74</f>
        <v>0</v>
      </c>
      <c r="O16" s="205">
        <f t="shared" si="4"/>
        <v>0</v>
      </c>
      <c r="P16" s="205">
        <f t="shared" si="5"/>
        <v>0</v>
      </c>
    </row>
    <row r="17" spans="1:16" ht="21" x14ac:dyDescent="0.6">
      <c r="A17" s="47" t="s">
        <v>112</v>
      </c>
      <c r="B17" s="13">
        <f>+'International Tourist M.'!F19</f>
        <v>3477</v>
      </c>
      <c r="C17" s="13">
        <f>+'International Tourist M.'!G19</f>
        <v>3647</v>
      </c>
      <c r="D17" s="13">
        <f>+'International Tourist M.'!H19</f>
        <v>0</v>
      </c>
      <c r="E17" s="205">
        <f t="shared" si="0"/>
        <v>-100</v>
      </c>
      <c r="F17" s="205">
        <f t="shared" si="1"/>
        <v>-100</v>
      </c>
      <c r="G17" s="13">
        <f>+'International Tourist M.'!O37</f>
        <v>43</v>
      </c>
      <c r="H17" s="13">
        <f>+'International Tourist M.'!P37</f>
        <v>51</v>
      </c>
      <c r="I17" s="13">
        <f>+'International Tourist M.'!Q37</f>
        <v>0</v>
      </c>
      <c r="J17" s="205">
        <f t="shared" si="2"/>
        <v>-100</v>
      </c>
      <c r="K17" s="205">
        <f t="shared" si="3"/>
        <v>-100</v>
      </c>
      <c r="L17" s="13">
        <f>+'International Tourist M.'!F75</f>
        <v>0</v>
      </c>
      <c r="M17" s="13">
        <f>+'International Tourist M.'!G75</f>
        <v>0</v>
      </c>
      <c r="N17" s="13">
        <f>+'International Tourist M.'!H75</f>
        <v>0</v>
      </c>
      <c r="O17" s="205">
        <f t="shared" si="4"/>
        <v>0</v>
      </c>
      <c r="P17" s="205">
        <f t="shared" si="5"/>
        <v>0</v>
      </c>
    </row>
    <row r="18" spans="1:16" ht="21" x14ac:dyDescent="0.6">
      <c r="A18" s="47" t="s">
        <v>113</v>
      </c>
      <c r="B18" s="14">
        <f t="shared" ref="B18:N18" si="6">SUM(B6:B17)</f>
        <v>31158</v>
      </c>
      <c r="C18" s="14">
        <f t="shared" si="6"/>
        <v>32600</v>
      </c>
      <c r="D18" s="14">
        <f t="shared" si="6"/>
        <v>2300</v>
      </c>
      <c r="E18" s="205">
        <f t="shared" si="0"/>
        <v>-92.618268181526403</v>
      </c>
      <c r="F18" s="205">
        <f t="shared" si="1"/>
        <v>-92.944785276073617</v>
      </c>
      <c r="G18" s="14">
        <f t="shared" si="6"/>
        <v>2632</v>
      </c>
      <c r="H18" s="14">
        <f t="shared" si="6"/>
        <v>1694</v>
      </c>
      <c r="I18" s="14">
        <f t="shared" si="6"/>
        <v>44</v>
      </c>
      <c r="J18" s="205">
        <f t="shared" si="2"/>
        <v>-98.328267477203639</v>
      </c>
      <c r="K18" s="205">
        <f t="shared" si="3"/>
        <v>-97.402597402597408</v>
      </c>
      <c r="L18" s="14">
        <f t="shared" si="6"/>
        <v>0</v>
      </c>
      <c r="M18" s="14">
        <f t="shared" si="6"/>
        <v>0</v>
      </c>
      <c r="N18" s="14">
        <f t="shared" si="6"/>
        <v>0</v>
      </c>
      <c r="O18" s="205">
        <f t="shared" si="4"/>
        <v>0</v>
      </c>
      <c r="P18" s="205">
        <f t="shared" si="5"/>
        <v>0</v>
      </c>
    </row>
  </sheetData>
  <mergeCells count="4">
    <mergeCell ref="A4:A5"/>
    <mergeCell ref="B4:D4"/>
    <mergeCell ref="G4:I4"/>
    <mergeCell ref="L4:N4"/>
  </mergeCells>
  <phoneticPr fontId="13" type="noConversion"/>
  <pageMargins left="0.59055118110236227" right="0.15748031496062992" top="0.27559055118110237" bottom="7.874015748031496E-2" header="0.51181102362204722" footer="0.51181102362204722"/>
  <pageSetup paperSize="9" scale="70" orientation="landscape" r:id="rId1"/>
  <headerFooter alignWithMargins="0">
    <oddFooter>&amp;Lhttp://www.atta.or.th&amp;C&amp;A&amp;Rpage  &amp;P  of  &amp;N  pages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Q18"/>
  <sheetViews>
    <sheetView zoomScale="65" workbookViewId="0"/>
  </sheetViews>
  <sheetFormatPr defaultRowHeight="13.2" x14ac:dyDescent="0.25"/>
  <cols>
    <col min="1" max="1" width="11.33203125" customWidth="1"/>
    <col min="2" max="16" width="9.33203125" customWidth="1"/>
  </cols>
  <sheetData>
    <row r="1" spans="1:17" ht="23.4" x14ac:dyDescent="0.6">
      <c r="A1" s="17" t="s">
        <v>154</v>
      </c>
    </row>
    <row r="2" spans="1:17" ht="23.4" x14ac:dyDescent="0.6">
      <c r="A2" s="18" t="str">
        <f>+'International Tourist M.'!C2</f>
        <v>Percentage of Tourists</v>
      </c>
    </row>
    <row r="3" spans="1:17" ht="23.4" x14ac:dyDescent="0.6">
      <c r="A3" s="18" t="str">
        <f>+'International Tourist M.'!C3</f>
        <v>As of January 2020   (1-20)</v>
      </c>
      <c r="B3" s="11"/>
      <c r="C3" s="12"/>
      <c r="D3" s="16"/>
      <c r="E3" s="11"/>
      <c r="F3" s="11"/>
      <c r="G3" s="11"/>
      <c r="H3" s="16"/>
      <c r="I3" s="16"/>
      <c r="J3" s="11"/>
      <c r="K3" s="11"/>
      <c r="L3" s="11"/>
      <c r="M3" s="16"/>
      <c r="N3" s="16"/>
      <c r="O3" s="11"/>
      <c r="P3" s="11"/>
      <c r="Q3" s="6"/>
    </row>
    <row r="4" spans="1:17" ht="20.399999999999999" x14ac:dyDescent="0.55000000000000004">
      <c r="A4" s="336" t="s">
        <v>101</v>
      </c>
      <c r="B4" s="375" t="s">
        <v>42</v>
      </c>
      <c r="C4" s="359"/>
      <c r="D4" s="360"/>
      <c r="E4" s="76" t="s">
        <v>147</v>
      </c>
      <c r="F4" s="76" t="s">
        <v>147</v>
      </c>
      <c r="G4" s="359" t="s">
        <v>91</v>
      </c>
      <c r="H4" s="359"/>
      <c r="I4" s="360"/>
      <c r="J4" s="76" t="s">
        <v>147</v>
      </c>
      <c r="K4" s="76" t="s">
        <v>147</v>
      </c>
      <c r="L4" s="359" t="s">
        <v>155</v>
      </c>
      <c r="M4" s="359"/>
      <c r="N4" s="360"/>
      <c r="O4" s="76" t="s">
        <v>147</v>
      </c>
      <c r="P4" s="76" t="s">
        <v>147</v>
      </c>
    </row>
    <row r="5" spans="1:17" ht="20.399999999999999" x14ac:dyDescent="0.55000000000000004">
      <c r="A5" s="337"/>
      <c r="B5" s="34">
        <v>2018</v>
      </c>
      <c r="C5" s="34">
        <v>2019</v>
      </c>
      <c r="D5" s="34">
        <v>2020</v>
      </c>
      <c r="E5" s="10" t="s">
        <v>350</v>
      </c>
      <c r="F5" s="10" t="s">
        <v>351</v>
      </c>
      <c r="G5" s="34">
        <v>2018</v>
      </c>
      <c r="H5" s="34">
        <v>2019</v>
      </c>
      <c r="I5" s="34">
        <v>2020</v>
      </c>
      <c r="J5" s="10" t="s">
        <v>350</v>
      </c>
      <c r="K5" s="10" t="s">
        <v>351</v>
      </c>
      <c r="L5" s="34">
        <v>2018</v>
      </c>
      <c r="M5" s="34">
        <v>2019</v>
      </c>
      <c r="N5" s="34">
        <v>2020</v>
      </c>
      <c r="O5" s="10" t="s">
        <v>350</v>
      </c>
      <c r="P5" s="10" t="s">
        <v>351</v>
      </c>
    </row>
    <row r="6" spans="1:17" ht="21" x14ac:dyDescent="0.6">
      <c r="A6" s="46" t="s">
        <v>102</v>
      </c>
      <c r="B6" s="13">
        <f>+'International Tourist M.'!AD102</f>
        <v>71</v>
      </c>
      <c r="C6" s="13">
        <f>+'International Tourist M.'!AE102</f>
        <v>147</v>
      </c>
      <c r="D6" s="13">
        <f>+'International Tourist M.'!AF102</f>
        <v>77</v>
      </c>
      <c r="E6" s="205">
        <f t="shared" ref="E6:E18" si="0">IFERROR(((D6-B6)/B6*100),0)</f>
        <v>8.4507042253521121</v>
      </c>
      <c r="F6" s="205">
        <f t="shared" ref="F6:F18" si="1">IFERROR(((D6-C6)/C6*100),0)</f>
        <v>-47.619047619047613</v>
      </c>
      <c r="G6" s="13">
        <f>+'International Tourist M.'!C140</f>
        <v>0</v>
      </c>
      <c r="H6" s="13">
        <f>+'International Tourist M.'!D140</f>
        <v>0</v>
      </c>
      <c r="I6" s="13">
        <f>+'International Tourist M.'!E140</f>
        <v>0</v>
      </c>
      <c r="J6" s="205">
        <f t="shared" ref="J6:J18" si="2">IFERROR(((I6-G6)/G6*100),0)</f>
        <v>0</v>
      </c>
      <c r="K6" s="205">
        <f t="shared" ref="K6:K18" si="3">IFERROR(((I6-H6)/H6*100),0)</f>
        <v>0</v>
      </c>
      <c r="L6" s="13">
        <f>+'International Tourist M.'!X26</f>
        <v>2</v>
      </c>
      <c r="M6" s="13">
        <f>+'International Tourist M.'!Y26</f>
        <v>10</v>
      </c>
      <c r="N6" s="13">
        <f>+'International Tourist M.'!Z26</f>
        <v>2</v>
      </c>
      <c r="O6" s="205">
        <f t="shared" ref="O6:O18" si="4">IFERROR(((N6-L6)/L6*100),0)</f>
        <v>0</v>
      </c>
      <c r="P6" s="205">
        <f t="shared" ref="P6:P18" si="5">IFERROR(((N6-M6)/M6*100),0)</f>
        <v>-80</v>
      </c>
    </row>
    <row r="7" spans="1:17" ht="21" x14ac:dyDescent="0.6">
      <c r="A7" s="47" t="s">
        <v>103</v>
      </c>
      <c r="B7" s="13">
        <f>+'International Tourist M.'!AD103</f>
        <v>107</v>
      </c>
      <c r="C7" s="13">
        <f>+'International Tourist M.'!AE103</f>
        <v>73</v>
      </c>
      <c r="D7" s="13">
        <f>+'International Tourist M.'!AF103</f>
        <v>0</v>
      </c>
      <c r="E7" s="205">
        <f t="shared" si="0"/>
        <v>-100</v>
      </c>
      <c r="F7" s="205">
        <f t="shared" si="1"/>
        <v>-100</v>
      </c>
      <c r="G7" s="13">
        <f>+'International Tourist M.'!C141</f>
        <v>0</v>
      </c>
      <c r="H7" s="13">
        <f>+'International Tourist M.'!D141</f>
        <v>0</v>
      </c>
      <c r="I7" s="13">
        <f>+'International Tourist M.'!E141</f>
        <v>0</v>
      </c>
      <c r="J7" s="205">
        <f t="shared" si="2"/>
        <v>0</v>
      </c>
      <c r="K7" s="205">
        <f t="shared" si="3"/>
        <v>0</v>
      </c>
      <c r="L7" s="13">
        <f>+'International Tourist M.'!X27</f>
        <v>1</v>
      </c>
      <c r="M7" s="13">
        <f>+'International Tourist M.'!Y27</f>
        <v>35</v>
      </c>
      <c r="N7" s="13">
        <f>+'International Tourist M.'!Z27</f>
        <v>0</v>
      </c>
      <c r="O7" s="205">
        <f t="shared" si="4"/>
        <v>-100</v>
      </c>
      <c r="P7" s="205">
        <f t="shared" si="5"/>
        <v>-100</v>
      </c>
    </row>
    <row r="8" spans="1:17" ht="21" x14ac:dyDescent="0.6">
      <c r="A8" s="47" t="s">
        <v>104</v>
      </c>
      <c r="B8" s="13">
        <f>+'International Tourist M.'!AD104</f>
        <v>205</v>
      </c>
      <c r="C8" s="13">
        <f>+'International Tourist M.'!AE104</f>
        <v>123</v>
      </c>
      <c r="D8" s="13">
        <f>+'International Tourist M.'!AF104</f>
        <v>0</v>
      </c>
      <c r="E8" s="205">
        <f t="shared" si="0"/>
        <v>-100</v>
      </c>
      <c r="F8" s="205">
        <f t="shared" si="1"/>
        <v>-100</v>
      </c>
      <c r="G8" s="13">
        <f>+'International Tourist M.'!C142</f>
        <v>0</v>
      </c>
      <c r="H8" s="13">
        <f>+'International Tourist M.'!D142</f>
        <v>0</v>
      </c>
      <c r="I8" s="13">
        <f>+'International Tourist M.'!E142</f>
        <v>0</v>
      </c>
      <c r="J8" s="205">
        <f t="shared" si="2"/>
        <v>0</v>
      </c>
      <c r="K8" s="205">
        <f t="shared" si="3"/>
        <v>0</v>
      </c>
      <c r="L8" s="13">
        <f>+'International Tourist M.'!X28</f>
        <v>4</v>
      </c>
      <c r="M8" s="13">
        <f>+'International Tourist M.'!Y28</f>
        <v>2</v>
      </c>
      <c r="N8" s="13">
        <f>+'International Tourist M.'!Z28</f>
        <v>0</v>
      </c>
      <c r="O8" s="205">
        <f t="shared" si="4"/>
        <v>-100</v>
      </c>
      <c r="P8" s="205">
        <f t="shared" si="5"/>
        <v>-100</v>
      </c>
    </row>
    <row r="9" spans="1:17" ht="21" x14ac:dyDescent="0.6">
      <c r="A9" s="47" t="s">
        <v>105</v>
      </c>
      <c r="B9" s="13">
        <f>+'International Tourist M.'!AD105</f>
        <v>117</v>
      </c>
      <c r="C9" s="13">
        <f>+'International Tourist M.'!AE105</f>
        <v>202</v>
      </c>
      <c r="D9" s="13">
        <f>+'International Tourist M.'!AF105</f>
        <v>0</v>
      </c>
      <c r="E9" s="205">
        <f t="shared" si="0"/>
        <v>-100</v>
      </c>
      <c r="F9" s="205">
        <f t="shared" si="1"/>
        <v>-100</v>
      </c>
      <c r="G9" s="13">
        <f>+'International Tourist M.'!C143</f>
        <v>0</v>
      </c>
      <c r="H9" s="13">
        <f>+'International Tourist M.'!D143</f>
        <v>0</v>
      </c>
      <c r="I9" s="13">
        <f>+'International Tourist M.'!E143</f>
        <v>0</v>
      </c>
      <c r="J9" s="205">
        <f t="shared" si="2"/>
        <v>0</v>
      </c>
      <c r="K9" s="205">
        <f t="shared" si="3"/>
        <v>0</v>
      </c>
      <c r="L9" s="13">
        <f>+'International Tourist M.'!X29</f>
        <v>0</v>
      </c>
      <c r="M9" s="13">
        <f>+'International Tourist M.'!Y29</f>
        <v>39</v>
      </c>
      <c r="N9" s="13">
        <f>+'International Tourist M.'!Z29</f>
        <v>0</v>
      </c>
      <c r="O9" s="205">
        <f t="shared" si="4"/>
        <v>0</v>
      </c>
      <c r="P9" s="205">
        <f t="shared" si="5"/>
        <v>-100</v>
      </c>
    </row>
    <row r="10" spans="1:17" ht="21" x14ac:dyDescent="0.6">
      <c r="A10" s="47" t="s">
        <v>106</v>
      </c>
      <c r="B10" s="13">
        <f>+'International Tourist M.'!AD106</f>
        <v>156</v>
      </c>
      <c r="C10" s="13">
        <f>+'International Tourist M.'!AE106</f>
        <v>153</v>
      </c>
      <c r="D10" s="13">
        <f>+'International Tourist M.'!AF106</f>
        <v>0</v>
      </c>
      <c r="E10" s="205">
        <f t="shared" si="0"/>
        <v>-100</v>
      </c>
      <c r="F10" s="205">
        <f t="shared" si="1"/>
        <v>-100</v>
      </c>
      <c r="G10" s="13">
        <f>+'International Tourist M.'!C144</f>
        <v>0</v>
      </c>
      <c r="H10" s="13">
        <f>+'International Tourist M.'!D144</f>
        <v>0</v>
      </c>
      <c r="I10" s="13">
        <f>+'International Tourist M.'!E144</f>
        <v>0</v>
      </c>
      <c r="J10" s="205">
        <f t="shared" si="2"/>
        <v>0</v>
      </c>
      <c r="K10" s="205">
        <f t="shared" si="3"/>
        <v>0</v>
      </c>
      <c r="L10" s="13">
        <f>+'International Tourist M.'!X30</f>
        <v>0</v>
      </c>
      <c r="M10" s="13">
        <f>+'International Tourist M.'!Y30</f>
        <v>18</v>
      </c>
      <c r="N10" s="13">
        <f>+'International Tourist M.'!Z30</f>
        <v>0</v>
      </c>
      <c r="O10" s="205">
        <f t="shared" si="4"/>
        <v>0</v>
      </c>
      <c r="P10" s="205">
        <f t="shared" si="5"/>
        <v>-100</v>
      </c>
    </row>
    <row r="11" spans="1:17" ht="21" x14ac:dyDescent="0.6">
      <c r="A11" s="47" t="s">
        <v>107</v>
      </c>
      <c r="B11" s="13">
        <f>+'International Tourist M.'!AD107</f>
        <v>143</v>
      </c>
      <c r="C11" s="13">
        <f>+'International Tourist M.'!AE107</f>
        <v>74</v>
      </c>
      <c r="D11" s="13">
        <f>+'International Tourist M.'!AF107</f>
        <v>0</v>
      </c>
      <c r="E11" s="205">
        <f t="shared" si="0"/>
        <v>-100</v>
      </c>
      <c r="F11" s="205">
        <f t="shared" si="1"/>
        <v>-100</v>
      </c>
      <c r="G11" s="13">
        <f>+'International Tourist M.'!C145</f>
        <v>2</v>
      </c>
      <c r="H11" s="13">
        <f>+'International Tourist M.'!D145</f>
        <v>0</v>
      </c>
      <c r="I11" s="13">
        <f>+'International Tourist M.'!E145</f>
        <v>0</v>
      </c>
      <c r="J11" s="205">
        <f t="shared" si="2"/>
        <v>-100</v>
      </c>
      <c r="K11" s="205">
        <f t="shared" si="3"/>
        <v>0</v>
      </c>
      <c r="L11" s="13">
        <f>+'International Tourist M.'!X31</f>
        <v>2</v>
      </c>
      <c r="M11" s="13">
        <f>+'International Tourist M.'!Y31</f>
        <v>41</v>
      </c>
      <c r="N11" s="13">
        <f>+'International Tourist M.'!Z31</f>
        <v>0</v>
      </c>
      <c r="O11" s="205">
        <f t="shared" si="4"/>
        <v>-100</v>
      </c>
      <c r="P11" s="205">
        <f t="shared" si="5"/>
        <v>-100</v>
      </c>
    </row>
    <row r="12" spans="1:17" ht="21" x14ac:dyDescent="0.6">
      <c r="A12" s="47" t="s">
        <v>108</v>
      </c>
      <c r="B12" s="13">
        <f>+'International Tourist M.'!AD108</f>
        <v>139</v>
      </c>
      <c r="C12" s="13">
        <f>+'International Tourist M.'!AE108</f>
        <v>167</v>
      </c>
      <c r="D12" s="13">
        <f>+'International Tourist M.'!AF108</f>
        <v>0</v>
      </c>
      <c r="E12" s="205">
        <f t="shared" si="0"/>
        <v>-100</v>
      </c>
      <c r="F12" s="205">
        <f t="shared" si="1"/>
        <v>-100</v>
      </c>
      <c r="G12" s="13">
        <f>+'International Tourist M.'!C146</f>
        <v>0</v>
      </c>
      <c r="H12" s="13">
        <f>+'International Tourist M.'!D146</f>
        <v>0</v>
      </c>
      <c r="I12" s="13">
        <f>+'International Tourist M.'!E146</f>
        <v>0</v>
      </c>
      <c r="J12" s="205">
        <f t="shared" si="2"/>
        <v>0</v>
      </c>
      <c r="K12" s="205">
        <f t="shared" si="3"/>
        <v>0</v>
      </c>
      <c r="L12" s="13">
        <f>+'International Tourist M.'!X32</f>
        <v>28</v>
      </c>
      <c r="M12" s="13">
        <f>+'International Tourist M.'!Y32</f>
        <v>12</v>
      </c>
      <c r="N12" s="13">
        <f>+'International Tourist M.'!Z32</f>
        <v>0</v>
      </c>
      <c r="O12" s="205">
        <f t="shared" si="4"/>
        <v>-100</v>
      </c>
      <c r="P12" s="205">
        <f t="shared" si="5"/>
        <v>-100</v>
      </c>
    </row>
    <row r="13" spans="1:17" ht="21" x14ac:dyDescent="0.6">
      <c r="A13" s="47" t="s">
        <v>109</v>
      </c>
      <c r="B13" s="13">
        <f>+'International Tourist M.'!AD109</f>
        <v>52</v>
      </c>
      <c r="C13" s="13">
        <f>+'International Tourist M.'!AE109</f>
        <v>84</v>
      </c>
      <c r="D13" s="13">
        <f>+'International Tourist M.'!AF109</f>
        <v>0</v>
      </c>
      <c r="E13" s="205">
        <f t="shared" si="0"/>
        <v>-100</v>
      </c>
      <c r="F13" s="205">
        <f t="shared" si="1"/>
        <v>-100</v>
      </c>
      <c r="G13" s="13">
        <f>+'International Tourist M.'!C147</f>
        <v>0</v>
      </c>
      <c r="H13" s="13">
        <f>+'International Tourist M.'!D147</f>
        <v>0</v>
      </c>
      <c r="I13" s="13">
        <f>+'International Tourist M.'!E147</f>
        <v>0</v>
      </c>
      <c r="J13" s="205">
        <f t="shared" si="2"/>
        <v>0</v>
      </c>
      <c r="K13" s="205">
        <f t="shared" si="3"/>
        <v>0</v>
      </c>
      <c r="L13" s="13">
        <f>+'International Tourist M.'!X33</f>
        <v>4</v>
      </c>
      <c r="M13" s="13">
        <f>+'International Tourist M.'!Y33</f>
        <v>29</v>
      </c>
      <c r="N13" s="13">
        <f>+'International Tourist M.'!Z33</f>
        <v>0</v>
      </c>
      <c r="O13" s="205">
        <f t="shared" si="4"/>
        <v>-100</v>
      </c>
      <c r="P13" s="205">
        <f t="shared" si="5"/>
        <v>-100</v>
      </c>
    </row>
    <row r="14" spans="1:17" ht="21" x14ac:dyDescent="0.6">
      <c r="A14" s="47" t="s">
        <v>125</v>
      </c>
      <c r="B14" s="13">
        <f>+'International Tourist M.'!AD110</f>
        <v>148</v>
      </c>
      <c r="C14" s="13">
        <f>+'International Tourist M.'!AE110</f>
        <v>276</v>
      </c>
      <c r="D14" s="13">
        <f>+'International Tourist M.'!AF110</f>
        <v>0</v>
      </c>
      <c r="E14" s="205">
        <f t="shared" si="0"/>
        <v>-100</v>
      </c>
      <c r="F14" s="205">
        <f t="shared" si="1"/>
        <v>-100</v>
      </c>
      <c r="G14" s="13">
        <f>+'International Tourist M.'!C148</f>
        <v>0</v>
      </c>
      <c r="H14" s="13">
        <f>+'International Tourist M.'!D148</f>
        <v>0</v>
      </c>
      <c r="I14" s="13">
        <f>+'International Tourist M.'!E148</f>
        <v>0</v>
      </c>
      <c r="J14" s="205">
        <f t="shared" si="2"/>
        <v>0</v>
      </c>
      <c r="K14" s="205">
        <f t="shared" si="3"/>
        <v>0</v>
      </c>
      <c r="L14" s="13">
        <f>+'International Tourist M.'!X34</f>
        <v>165</v>
      </c>
      <c r="M14" s="13">
        <f>+'International Tourist M.'!Y34</f>
        <v>84</v>
      </c>
      <c r="N14" s="13">
        <f>+'International Tourist M.'!Z34</f>
        <v>0</v>
      </c>
      <c r="O14" s="205">
        <f t="shared" si="4"/>
        <v>-100</v>
      </c>
      <c r="P14" s="205">
        <f t="shared" si="5"/>
        <v>-100</v>
      </c>
    </row>
    <row r="15" spans="1:17" ht="21" x14ac:dyDescent="0.6">
      <c r="A15" s="47" t="s">
        <v>110</v>
      </c>
      <c r="B15" s="13">
        <f>+'International Tourist M.'!AD111</f>
        <v>352</v>
      </c>
      <c r="C15" s="13">
        <f>+'International Tourist M.'!AE111</f>
        <v>205</v>
      </c>
      <c r="D15" s="13">
        <f>+'International Tourist M.'!AF111</f>
        <v>0</v>
      </c>
      <c r="E15" s="205">
        <f t="shared" si="0"/>
        <v>-100</v>
      </c>
      <c r="F15" s="205">
        <f t="shared" si="1"/>
        <v>-100</v>
      </c>
      <c r="G15" s="13">
        <f>+'International Tourist M.'!C149</f>
        <v>0</v>
      </c>
      <c r="H15" s="13">
        <f>+'International Tourist M.'!D149</f>
        <v>19</v>
      </c>
      <c r="I15" s="13">
        <f>+'International Tourist M.'!E149</f>
        <v>0</v>
      </c>
      <c r="J15" s="205">
        <f t="shared" si="2"/>
        <v>0</v>
      </c>
      <c r="K15" s="205">
        <f t="shared" si="3"/>
        <v>-100</v>
      </c>
      <c r="L15" s="13">
        <f>+'International Tourist M.'!X35</f>
        <v>149</v>
      </c>
      <c r="M15" s="13">
        <f>+'International Tourist M.'!Y35</f>
        <v>43</v>
      </c>
      <c r="N15" s="13">
        <f>+'International Tourist M.'!Z35</f>
        <v>0</v>
      </c>
      <c r="O15" s="205">
        <f t="shared" si="4"/>
        <v>-100</v>
      </c>
      <c r="P15" s="205">
        <f t="shared" si="5"/>
        <v>-100</v>
      </c>
    </row>
    <row r="16" spans="1:17" ht="21" x14ac:dyDescent="0.6">
      <c r="A16" s="47" t="s">
        <v>111</v>
      </c>
      <c r="B16" s="13">
        <f>+'International Tourist M.'!AD112</f>
        <v>132</v>
      </c>
      <c r="C16" s="13">
        <f>+'International Tourist M.'!AE112</f>
        <v>245</v>
      </c>
      <c r="D16" s="13">
        <f>+'International Tourist M.'!AF112</f>
        <v>0</v>
      </c>
      <c r="E16" s="205">
        <f t="shared" si="0"/>
        <v>-100</v>
      </c>
      <c r="F16" s="205">
        <f t="shared" si="1"/>
        <v>-100</v>
      </c>
      <c r="G16" s="13">
        <f>+'International Tourist M.'!C150</f>
        <v>0</v>
      </c>
      <c r="H16" s="13">
        <f>+'International Tourist M.'!D150</f>
        <v>0</v>
      </c>
      <c r="I16" s="13">
        <f>+'International Tourist M.'!E150</f>
        <v>0</v>
      </c>
      <c r="J16" s="205">
        <f t="shared" si="2"/>
        <v>0</v>
      </c>
      <c r="K16" s="205">
        <f t="shared" si="3"/>
        <v>0</v>
      </c>
      <c r="L16" s="13">
        <f>+'International Tourist M.'!X36</f>
        <v>36</v>
      </c>
      <c r="M16" s="13">
        <f>+'International Tourist M.'!Y36</f>
        <v>104</v>
      </c>
      <c r="N16" s="13">
        <f>+'International Tourist M.'!Z36</f>
        <v>0</v>
      </c>
      <c r="O16" s="205">
        <f t="shared" si="4"/>
        <v>-100</v>
      </c>
      <c r="P16" s="205">
        <f t="shared" si="5"/>
        <v>-100</v>
      </c>
    </row>
    <row r="17" spans="1:16" ht="21" x14ac:dyDescent="0.6">
      <c r="A17" s="47" t="s">
        <v>112</v>
      </c>
      <c r="B17" s="13">
        <f>+'International Tourist M.'!AD113</f>
        <v>108</v>
      </c>
      <c r="C17" s="13">
        <f>+'International Tourist M.'!AE113</f>
        <v>175</v>
      </c>
      <c r="D17" s="13">
        <f>+'International Tourist M.'!AF113</f>
        <v>0</v>
      </c>
      <c r="E17" s="205">
        <f t="shared" si="0"/>
        <v>-100</v>
      </c>
      <c r="F17" s="205">
        <f t="shared" si="1"/>
        <v>-100</v>
      </c>
      <c r="G17" s="13">
        <f>+'International Tourist M.'!C151</f>
        <v>0</v>
      </c>
      <c r="H17" s="13">
        <f>+'International Tourist M.'!D151</f>
        <v>0</v>
      </c>
      <c r="I17" s="13">
        <f>+'International Tourist M.'!E151</f>
        <v>0</v>
      </c>
      <c r="J17" s="205">
        <f t="shared" si="2"/>
        <v>0</v>
      </c>
      <c r="K17" s="205">
        <f t="shared" si="3"/>
        <v>0</v>
      </c>
      <c r="L17" s="13">
        <f>+'International Tourist M.'!X37</f>
        <v>54</v>
      </c>
      <c r="M17" s="13">
        <f>+'International Tourist M.'!Y37</f>
        <v>28</v>
      </c>
      <c r="N17" s="13">
        <f>+'International Tourist M.'!Z37</f>
        <v>0</v>
      </c>
      <c r="O17" s="205">
        <f t="shared" si="4"/>
        <v>-100</v>
      </c>
      <c r="P17" s="205">
        <f t="shared" si="5"/>
        <v>-100</v>
      </c>
    </row>
    <row r="18" spans="1:16" ht="21" x14ac:dyDescent="0.6">
      <c r="A18" s="47" t="s">
        <v>113</v>
      </c>
      <c r="B18" s="14">
        <f t="shared" ref="B18:N18" si="6">SUM(B6:B17)</f>
        <v>1730</v>
      </c>
      <c r="C18" s="14">
        <f t="shared" si="6"/>
        <v>1924</v>
      </c>
      <c r="D18" s="14">
        <f t="shared" si="6"/>
        <v>77</v>
      </c>
      <c r="E18" s="205">
        <f t="shared" si="0"/>
        <v>-95.549132947976872</v>
      </c>
      <c r="F18" s="205">
        <f t="shared" si="1"/>
        <v>-95.997920997921</v>
      </c>
      <c r="G18" s="14">
        <f t="shared" si="6"/>
        <v>2</v>
      </c>
      <c r="H18" s="14">
        <f t="shared" si="6"/>
        <v>19</v>
      </c>
      <c r="I18" s="14">
        <f t="shared" si="6"/>
        <v>0</v>
      </c>
      <c r="J18" s="205">
        <f t="shared" si="2"/>
        <v>-100</v>
      </c>
      <c r="K18" s="205">
        <f t="shared" si="3"/>
        <v>-100</v>
      </c>
      <c r="L18" s="14">
        <f t="shared" si="6"/>
        <v>445</v>
      </c>
      <c r="M18" s="14">
        <f t="shared" si="6"/>
        <v>445</v>
      </c>
      <c r="N18" s="14">
        <f t="shared" si="6"/>
        <v>2</v>
      </c>
      <c r="O18" s="205">
        <f t="shared" si="4"/>
        <v>-99.550561797752806</v>
      </c>
      <c r="P18" s="205">
        <f t="shared" si="5"/>
        <v>-99.550561797752806</v>
      </c>
    </row>
  </sheetData>
  <mergeCells count="4">
    <mergeCell ref="A4:A5"/>
    <mergeCell ref="B4:D4"/>
    <mergeCell ref="G4:I4"/>
    <mergeCell ref="L4:N4"/>
  </mergeCells>
  <phoneticPr fontId="13" type="noConversion"/>
  <pageMargins left="0.59055118110236227" right="0.15748031496062992" top="0.27559055118110237" bottom="7.874015748031496E-2" header="0.51181102362204722" footer="0"/>
  <pageSetup paperSize="9" scale="70" orientation="landscape" r:id="rId1"/>
  <headerFooter alignWithMargins="0">
    <oddFooter>&amp;Lhttp://www.atta.or.th&amp;C&amp;A&amp;Rpage  &amp;P  of  &amp;N  pages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U35"/>
  <sheetViews>
    <sheetView zoomScale="65" workbookViewId="0"/>
  </sheetViews>
  <sheetFormatPr defaultRowHeight="13.2" x14ac:dyDescent="0.25"/>
  <cols>
    <col min="1" max="1" width="12.33203125" customWidth="1"/>
    <col min="2" max="21" width="9.33203125" customWidth="1"/>
  </cols>
  <sheetData>
    <row r="1" spans="1:21" ht="23.4" x14ac:dyDescent="0.6">
      <c r="A1" s="17" t="s">
        <v>156</v>
      </c>
    </row>
    <row r="2" spans="1:21" ht="23.4" x14ac:dyDescent="0.6">
      <c r="A2" s="18" t="str">
        <f>+'International Tourist M.'!C2</f>
        <v>Percentage of Tourists</v>
      </c>
    </row>
    <row r="3" spans="1:21" ht="23.4" x14ac:dyDescent="0.6">
      <c r="A3" s="18" t="str">
        <f>+'International Tourist M.'!C3</f>
        <v>As of January 2020   (1-20)</v>
      </c>
      <c r="B3" s="11"/>
      <c r="C3" s="12"/>
      <c r="D3" s="16"/>
      <c r="E3" s="11"/>
      <c r="F3" s="11"/>
      <c r="G3" s="11"/>
      <c r="H3" s="12"/>
      <c r="I3" s="16"/>
      <c r="J3" s="11"/>
      <c r="K3" s="11"/>
      <c r="L3" s="11"/>
      <c r="M3" s="16"/>
      <c r="N3" s="16"/>
      <c r="O3" s="11"/>
      <c r="P3" s="11"/>
      <c r="Q3" s="11"/>
      <c r="R3" s="16"/>
      <c r="S3" s="16"/>
      <c r="T3" s="11"/>
      <c r="U3" s="11"/>
    </row>
    <row r="4" spans="1:21" ht="20.399999999999999" x14ac:dyDescent="0.55000000000000004">
      <c r="A4" s="336" t="s">
        <v>101</v>
      </c>
      <c r="B4" s="375" t="s">
        <v>157</v>
      </c>
      <c r="C4" s="359"/>
      <c r="D4" s="360"/>
      <c r="E4" s="76" t="s">
        <v>147</v>
      </c>
      <c r="F4" s="76" t="s">
        <v>147</v>
      </c>
      <c r="G4" s="359" t="s">
        <v>158</v>
      </c>
      <c r="H4" s="359"/>
      <c r="I4" s="360"/>
      <c r="J4" s="76" t="s">
        <v>147</v>
      </c>
      <c r="K4" s="76" t="s">
        <v>147</v>
      </c>
      <c r="L4" s="359" t="s">
        <v>67</v>
      </c>
      <c r="M4" s="359"/>
      <c r="N4" s="360"/>
      <c r="O4" s="76" t="s">
        <v>147</v>
      </c>
      <c r="P4" s="76" t="s">
        <v>147</v>
      </c>
      <c r="Q4" s="359" t="s">
        <v>68</v>
      </c>
      <c r="R4" s="359"/>
      <c r="S4" s="360"/>
      <c r="T4" s="76" t="s">
        <v>147</v>
      </c>
      <c r="U4" s="76" t="s">
        <v>147</v>
      </c>
    </row>
    <row r="5" spans="1:21" ht="20.399999999999999" x14ac:dyDescent="0.55000000000000004">
      <c r="A5" s="337"/>
      <c r="B5" s="34">
        <v>2018</v>
      </c>
      <c r="C5" s="34">
        <v>2019</v>
      </c>
      <c r="D5" s="34">
        <v>2020</v>
      </c>
      <c r="E5" s="10" t="s">
        <v>350</v>
      </c>
      <c r="F5" s="10" t="s">
        <v>351</v>
      </c>
      <c r="G5" s="34">
        <v>2018</v>
      </c>
      <c r="H5" s="34">
        <v>2019</v>
      </c>
      <c r="I5" s="34">
        <v>2020</v>
      </c>
      <c r="J5" s="10" t="s">
        <v>350</v>
      </c>
      <c r="K5" s="10" t="s">
        <v>351</v>
      </c>
      <c r="L5" s="34">
        <v>2018</v>
      </c>
      <c r="M5" s="34">
        <v>2019</v>
      </c>
      <c r="N5" s="34">
        <v>2020</v>
      </c>
      <c r="O5" s="10" t="s">
        <v>350</v>
      </c>
      <c r="P5" s="10" t="s">
        <v>351</v>
      </c>
      <c r="Q5" s="34">
        <v>2018</v>
      </c>
      <c r="R5" s="34">
        <v>2019</v>
      </c>
      <c r="S5" s="34">
        <v>2020</v>
      </c>
      <c r="T5" s="10" t="s">
        <v>350</v>
      </c>
      <c r="U5" s="10" t="s">
        <v>351</v>
      </c>
    </row>
    <row r="6" spans="1:21" ht="21" x14ac:dyDescent="0.6">
      <c r="A6" s="46" t="s">
        <v>102</v>
      </c>
      <c r="B6" s="13">
        <f>+'International Tourist M.'!R26</f>
        <v>92</v>
      </c>
      <c r="C6" s="13">
        <f>+'International Tourist M.'!S26</f>
        <v>69</v>
      </c>
      <c r="D6" s="13">
        <f>+'International Tourist M.'!T26</f>
        <v>15</v>
      </c>
      <c r="E6" s="205">
        <f t="shared" ref="E6:E18" si="0">IFERROR(((D6-B6)/B6*100),0)</f>
        <v>-83.695652173913047</v>
      </c>
      <c r="F6" s="205">
        <f t="shared" ref="F6:F18" si="1">IFERROR(((D6-C6)/C6*100),0)</f>
        <v>-78.260869565217391</v>
      </c>
      <c r="G6" s="13">
        <f>+'International Tourist M.'!R178</f>
        <v>0</v>
      </c>
      <c r="H6" s="13">
        <f>+'International Tourist M.'!S178</f>
        <v>0</v>
      </c>
      <c r="I6" s="13">
        <f>+'International Tourist M.'!T178</f>
        <v>0</v>
      </c>
      <c r="J6" s="205">
        <f t="shared" ref="J6:J18" si="2">IFERROR(((I6-G6)/G6*100),0)</f>
        <v>0</v>
      </c>
      <c r="K6" s="205">
        <f t="shared" ref="K6:K18" si="3">IFERROR(((I6-H6)/H6*100),0)</f>
        <v>0</v>
      </c>
      <c r="L6" s="13">
        <f>+'International Tourist M.'!C26</f>
        <v>217</v>
      </c>
      <c r="M6" s="13">
        <f>+'International Tourist M.'!D26</f>
        <v>196</v>
      </c>
      <c r="N6" s="13">
        <f>+'International Tourist M.'!E26</f>
        <v>126</v>
      </c>
      <c r="O6" s="205">
        <f t="shared" ref="O6:O18" si="4">IFERROR(((N6-L6)/L6*100),0)</f>
        <v>-41.935483870967744</v>
      </c>
      <c r="P6" s="205">
        <f t="shared" ref="P6:P18" si="5">IFERROR(((N6-M6)/M6*100),0)</f>
        <v>-35.714285714285715</v>
      </c>
      <c r="Q6" s="13">
        <f>+'International Tourist M.'!I8</f>
        <v>497</v>
      </c>
      <c r="R6" s="13">
        <f>+'International Tourist M.'!J8</f>
        <v>161</v>
      </c>
      <c r="S6" s="13">
        <f>+'International Tourist M.'!K8</f>
        <v>68</v>
      </c>
      <c r="T6" s="205">
        <f t="shared" ref="T6:T18" si="6">IFERROR(((S6-Q6)/Q6*100),0)</f>
        <v>-86.317907444668009</v>
      </c>
      <c r="U6" s="205">
        <f t="shared" ref="U6:U18" si="7">IFERROR(((S6-R6)/R6*100),0)</f>
        <v>-57.763975155279503</v>
      </c>
    </row>
    <row r="7" spans="1:21" ht="21" x14ac:dyDescent="0.6">
      <c r="A7" s="47" t="s">
        <v>103</v>
      </c>
      <c r="B7" s="13">
        <f>+'International Tourist M.'!R27</f>
        <v>52</v>
      </c>
      <c r="C7" s="13">
        <f>+'International Tourist M.'!S27</f>
        <v>40</v>
      </c>
      <c r="D7" s="13">
        <f>+'International Tourist M.'!T27</f>
        <v>0</v>
      </c>
      <c r="E7" s="205">
        <f t="shared" si="0"/>
        <v>-100</v>
      </c>
      <c r="F7" s="205">
        <f t="shared" si="1"/>
        <v>-100</v>
      </c>
      <c r="G7" s="13">
        <f>+'International Tourist M.'!R179</f>
        <v>15</v>
      </c>
      <c r="H7" s="13">
        <f>+'International Tourist M.'!S179</f>
        <v>0</v>
      </c>
      <c r="I7" s="13">
        <f>+'International Tourist M.'!T179</f>
        <v>0</v>
      </c>
      <c r="J7" s="205">
        <f t="shared" si="2"/>
        <v>-100</v>
      </c>
      <c r="K7" s="205">
        <f t="shared" si="3"/>
        <v>0</v>
      </c>
      <c r="L7" s="13">
        <f>+'International Tourist M.'!C27</f>
        <v>226</v>
      </c>
      <c r="M7" s="13">
        <f>+'International Tourist M.'!D27</f>
        <v>223</v>
      </c>
      <c r="N7" s="13">
        <f>+'International Tourist M.'!E27</f>
        <v>0</v>
      </c>
      <c r="O7" s="205">
        <f t="shared" si="4"/>
        <v>-100</v>
      </c>
      <c r="P7" s="205">
        <f t="shared" si="5"/>
        <v>-100</v>
      </c>
      <c r="Q7" s="13">
        <f>+'International Tourist M.'!I9</f>
        <v>224</v>
      </c>
      <c r="R7" s="13">
        <f>+'International Tourist M.'!J9</f>
        <v>48</v>
      </c>
      <c r="S7" s="13">
        <f>+'International Tourist M.'!K9</f>
        <v>0</v>
      </c>
      <c r="T7" s="205">
        <f t="shared" si="6"/>
        <v>-100</v>
      </c>
      <c r="U7" s="205">
        <f t="shared" si="7"/>
        <v>-100</v>
      </c>
    </row>
    <row r="8" spans="1:21" ht="21" x14ac:dyDescent="0.6">
      <c r="A8" s="47" t="s">
        <v>104</v>
      </c>
      <c r="B8" s="13">
        <f>+'International Tourist M.'!R28</f>
        <v>12</v>
      </c>
      <c r="C8" s="13">
        <f>+'International Tourist M.'!S28</f>
        <v>14</v>
      </c>
      <c r="D8" s="13">
        <f>+'International Tourist M.'!T28</f>
        <v>0</v>
      </c>
      <c r="E8" s="205">
        <f t="shared" si="0"/>
        <v>-100</v>
      </c>
      <c r="F8" s="205">
        <f t="shared" si="1"/>
        <v>-100</v>
      </c>
      <c r="G8" s="13">
        <f>+'International Tourist M.'!R180</f>
        <v>18</v>
      </c>
      <c r="H8" s="13">
        <f>+'International Tourist M.'!S180</f>
        <v>2</v>
      </c>
      <c r="I8" s="13">
        <f>+'International Tourist M.'!T180</f>
        <v>0</v>
      </c>
      <c r="J8" s="205">
        <f t="shared" si="2"/>
        <v>-100</v>
      </c>
      <c r="K8" s="205">
        <f t="shared" si="3"/>
        <v>-100</v>
      </c>
      <c r="L8" s="13">
        <f>+'International Tourist M.'!C28</f>
        <v>216</v>
      </c>
      <c r="M8" s="13">
        <f>+'International Tourist M.'!D28</f>
        <v>181</v>
      </c>
      <c r="N8" s="13">
        <f>+'International Tourist M.'!E28</f>
        <v>0</v>
      </c>
      <c r="O8" s="205">
        <f t="shared" si="4"/>
        <v>-100</v>
      </c>
      <c r="P8" s="205">
        <f t="shared" si="5"/>
        <v>-100</v>
      </c>
      <c r="Q8" s="13">
        <f>+'International Tourist M.'!I10</f>
        <v>176</v>
      </c>
      <c r="R8" s="13">
        <f>+'International Tourist M.'!J10</f>
        <v>136</v>
      </c>
      <c r="S8" s="13">
        <f>+'International Tourist M.'!K10</f>
        <v>0</v>
      </c>
      <c r="T8" s="205">
        <f t="shared" si="6"/>
        <v>-100</v>
      </c>
      <c r="U8" s="205">
        <f t="shared" si="7"/>
        <v>-100</v>
      </c>
    </row>
    <row r="9" spans="1:21" ht="21" x14ac:dyDescent="0.6">
      <c r="A9" s="47" t="s">
        <v>105</v>
      </c>
      <c r="B9" s="13">
        <f>+'International Tourist M.'!R29</f>
        <v>32</v>
      </c>
      <c r="C9" s="13">
        <f>+'International Tourist M.'!S29</f>
        <v>100</v>
      </c>
      <c r="D9" s="13">
        <f>+'International Tourist M.'!T29</f>
        <v>0</v>
      </c>
      <c r="E9" s="205">
        <f t="shared" si="0"/>
        <v>-100</v>
      </c>
      <c r="F9" s="205">
        <f t="shared" si="1"/>
        <v>-100</v>
      </c>
      <c r="G9" s="13">
        <f>+'International Tourist M.'!R181</f>
        <v>0</v>
      </c>
      <c r="H9" s="13">
        <f>+'International Tourist M.'!S181</f>
        <v>32</v>
      </c>
      <c r="I9" s="13">
        <f>+'International Tourist M.'!T181</f>
        <v>0</v>
      </c>
      <c r="J9" s="205">
        <f t="shared" si="2"/>
        <v>0</v>
      </c>
      <c r="K9" s="205">
        <f t="shared" si="3"/>
        <v>-100</v>
      </c>
      <c r="L9" s="13">
        <f>+'International Tourist M.'!C29</f>
        <v>117</v>
      </c>
      <c r="M9" s="13">
        <f>+'International Tourist M.'!D29</f>
        <v>127</v>
      </c>
      <c r="N9" s="13">
        <f>+'International Tourist M.'!E29</f>
        <v>0</v>
      </c>
      <c r="O9" s="205">
        <f t="shared" si="4"/>
        <v>-100</v>
      </c>
      <c r="P9" s="205">
        <f t="shared" si="5"/>
        <v>-100</v>
      </c>
      <c r="Q9" s="13">
        <f>+'International Tourist M.'!I11</f>
        <v>131</v>
      </c>
      <c r="R9" s="13">
        <f>+'International Tourist M.'!J11</f>
        <v>62</v>
      </c>
      <c r="S9" s="13">
        <f>+'International Tourist M.'!K11</f>
        <v>0</v>
      </c>
      <c r="T9" s="205">
        <f t="shared" si="6"/>
        <v>-100</v>
      </c>
      <c r="U9" s="205">
        <f t="shared" si="7"/>
        <v>-100</v>
      </c>
    </row>
    <row r="10" spans="1:21" ht="21" x14ac:dyDescent="0.6">
      <c r="A10" s="47" t="s">
        <v>106</v>
      </c>
      <c r="B10" s="13">
        <f>+'International Tourist M.'!R30</f>
        <v>4</v>
      </c>
      <c r="C10" s="13">
        <f>+'International Tourist M.'!S30</f>
        <v>13</v>
      </c>
      <c r="D10" s="13">
        <f>+'International Tourist M.'!T30</f>
        <v>0</v>
      </c>
      <c r="E10" s="205">
        <f t="shared" si="0"/>
        <v>-100</v>
      </c>
      <c r="F10" s="205">
        <f t="shared" si="1"/>
        <v>-100</v>
      </c>
      <c r="G10" s="13">
        <f>+'International Tourist M.'!R182</f>
        <v>0</v>
      </c>
      <c r="H10" s="13">
        <f>+'International Tourist M.'!S182</f>
        <v>0</v>
      </c>
      <c r="I10" s="13">
        <f>+'International Tourist M.'!T182</f>
        <v>0</v>
      </c>
      <c r="J10" s="205">
        <f t="shared" si="2"/>
        <v>0</v>
      </c>
      <c r="K10" s="205">
        <f t="shared" si="3"/>
        <v>0</v>
      </c>
      <c r="L10" s="13">
        <f>+'International Tourist M.'!C30</f>
        <v>81</v>
      </c>
      <c r="M10" s="13">
        <f>+'International Tourist M.'!D30</f>
        <v>108</v>
      </c>
      <c r="N10" s="13">
        <f>+'International Tourist M.'!E30</f>
        <v>0</v>
      </c>
      <c r="O10" s="205">
        <f t="shared" si="4"/>
        <v>-100</v>
      </c>
      <c r="P10" s="205">
        <f t="shared" si="5"/>
        <v>-100</v>
      </c>
      <c r="Q10" s="13">
        <f>+'International Tourist M.'!I12</f>
        <v>199</v>
      </c>
      <c r="R10" s="13">
        <f>+'International Tourist M.'!J12</f>
        <v>19</v>
      </c>
      <c r="S10" s="13">
        <f>+'International Tourist M.'!K12</f>
        <v>0</v>
      </c>
      <c r="T10" s="205">
        <f t="shared" si="6"/>
        <v>-100</v>
      </c>
      <c r="U10" s="205">
        <f t="shared" si="7"/>
        <v>-100</v>
      </c>
    </row>
    <row r="11" spans="1:21" ht="21" x14ac:dyDescent="0.6">
      <c r="A11" s="47" t="s">
        <v>107</v>
      </c>
      <c r="B11" s="13">
        <f>+'International Tourist M.'!R31</f>
        <v>73</v>
      </c>
      <c r="C11" s="13">
        <f>+'International Tourist M.'!S31</f>
        <v>39</v>
      </c>
      <c r="D11" s="13">
        <f>+'International Tourist M.'!T31</f>
        <v>0</v>
      </c>
      <c r="E11" s="205">
        <f t="shared" si="0"/>
        <v>-100</v>
      </c>
      <c r="F11" s="205">
        <f t="shared" si="1"/>
        <v>-100</v>
      </c>
      <c r="G11" s="13">
        <f>+'International Tourist M.'!R183</f>
        <v>0</v>
      </c>
      <c r="H11" s="13">
        <f>+'International Tourist M.'!S183</f>
        <v>37</v>
      </c>
      <c r="I11" s="13">
        <f>+'International Tourist M.'!T183</f>
        <v>0</v>
      </c>
      <c r="J11" s="205">
        <f t="shared" si="2"/>
        <v>0</v>
      </c>
      <c r="K11" s="205">
        <f t="shared" si="3"/>
        <v>-100</v>
      </c>
      <c r="L11" s="13">
        <f>+'International Tourist M.'!C31</f>
        <v>54</v>
      </c>
      <c r="M11" s="13">
        <f>+'International Tourist M.'!D31</f>
        <v>70</v>
      </c>
      <c r="N11" s="13">
        <f>+'International Tourist M.'!E31</f>
        <v>0</v>
      </c>
      <c r="O11" s="205">
        <f t="shared" si="4"/>
        <v>-100</v>
      </c>
      <c r="P11" s="205">
        <f t="shared" si="5"/>
        <v>-100</v>
      </c>
      <c r="Q11" s="13">
        <f>+'International Tourist M.'!I13</f>
        <v>15</v>
      </c>
      <c r="R11" s="13">
        <f>+'International Tourist M.'!J13</f>
        <v>10</v>
      </c>
      <c r="S11" s="13">
        <f>+'International Tourist M.'!K13</f>
        <v>0</v>
      </c>
      <c r="T11" s="205">
        <f t="shared" si="6"/>
        <v>-100</v>
      </c>
      <c r="U11" s="205">
        <f t="shared" si="7"/>
        <v>-100</v>
      </c>
    </row>
    <row r="12" spans="1:21" ht="21" x14ac:dyDescent="0.6">
      <c r="A12" s="47" t="s">
        <v>108</v>
      </c>
      <c r="B12" s="13">
        <f>+'International Tourist M.'!R32</f>
        <v>43</v>
      </c>
      <c r="C12" s="13">
        <f>+'International Tourist M.'!S32</f>
        <v>2</v>
      </c>
      <c r="D12" s="13">
        <f>+'International Tourist M.'!T32</f>
        <v>0</v>
      </c>
      <c r="E12" s="205">
        <f t="shared" si="0"/>
        <v>-100</v>
      </c>
      <c r="F12" s="205">
        <f t="shared" si="1"/>
        <v>-100</v>
      </c>
      <c r="G12" s="13">
        <f>+'International Tourist M.'!R184</f>
        <v>0</v>
      </c>
      <c r="H12" s="13">
        <f>+'International Tourist M.'!S184</f>
        <v>2</v>
      </c>
      <c r="I12" s="13">
        <f>+'International Tourist M.'!T184</f>
        <v>0</v>
      </c>
      <c r="J12" s="205">
        <f t="shared" si="2"/>
        <v>0</v>
      </c>
      <c r="K12" s="205">
        <f t="shared" si="3"/>
        <v>-100</v>
      </c>
      <c r="L12" s="13">
        <f>+'International Tourist M.'!C32</f>
        <v>93</v>
      </c>
      <c r="M12" s="13">
        <f>+'International Tourist M.'!D32</f>
        <v>45</v>
      </c>
      <c r="N12" s="13">
        <f>+'International Tourist M.'!E32</f>
        <v>0</v>
      </c>
      <c r="O12" s="205">
        <f t="shared" si="4"/>
        <v>-100</v>
      </c>
      <c r="P12" s="205">
        <f t="shared" si="5"/>
        <v>-100</v>
      </c>
      <c r="Q12" s="13">
        <f>+'International Tourist M.'!I14</f>
        <v>44</v>
      </c>
      <c r="R12" s="13">
        <f>+'International Tourist M.'!J14</f>
        <v>8</v>
      </c>
      <c r="S12" s="13">
        <f>+'International Tourist M.'!K14</f>
        <v>0</v>
      </c>
      <c r="T12" s="205">
        <f t="shared" si="6"/>
        <v>-100</v>
      </c>
      <c r="U12" s="205">
        <f t="shared" si="7"/>
        <v>-100</v>
      </c>
    </row>
    <row r="13" spans="1:21" ht="21" x14ac:dyDescent="0.6">
      <c r="A13" s="47" t="s">
        <v>109</v>
      </c>
      <c r="B13" s="13">
        <f>+'International Tourist M.'!R33</f>
        <v>12</v>
      </c>
      <c r="C13" s="13">
        <f>+'International Tourist M.'!S33</f>
        <v>42</v>
      </c>
      <c r="D13" s="13">
        <f>+'International Tourist M.'!T33</f>
        <v>0</v>
      </c>
      <c r="E13" s="205">
        <f t="shared" si="0"/>
        <v>-100</v>
      </c>
      <c r="F13" s="205">
        <f t="shared" si="1"/>
        <v>-100</v>
      </c>
      <c r="G13" s="13">
        <f>+'International Tourist M.'!R185</f>
        <v>0</v>
      </c>
      <c r="H13" s="13">
        <f>+'International Tourist M.'!S185</f>
        <v>0</v>
      </c>
      <c r="I13" s="13">
        <f>+'International Tourist M.'!T185</f>
        <v>0</v>
      </c>
      <c r="J13" s="205">
        <f t="shared" si="2"/>
        <v>0</v>
      </c>
      <c r="K13" s="205">
        <f t="shared" si="3"/>
        <v>0</v>
      </c>
      <c r="L13" s="13">
        <f>+'International Tourist M.'!C33</f>
        <v>35</v>
      </c>
      <c r="M13" s="13">
        <f>+'International Tourist M.'!D33</f>
        <v>10</v>
      </c>
      <c r="N13" s="13">
        <f>+'International Tourist M.'!E33</f>
        <v>0</v>
      </c>
      <c r="O13" s="205">
        <f t="shared" si="4"/>
        <v>-100</v>
      </c>
      <c r="P13" s="205">
        <f t="shared" si="5"/>
        <v>-100</v>
      </c>
      <c r="Q13" s="13">
        <f>+'International Tourist M.'!I15</f>
        <v>41</v>
      </c>
      <c r="R13" s="13">
        <f>+'International Tourist M.'!J15</f>
        <v>8</v>
      </c>
      <c r="S13" s="13">
        <f>+'International Tourist M.'!K15</f>
        <v>0</v>
      </c>
      <c r="T13" s="205">
        <f t="shared" si="6"/>
        <v>-100</v>
      </c>
      <c r="U13" s="205">
        <f t="shared" si="7"/>
        <v>-100</v>
      </c>
    </row>
    <row r="14" spans="1:21" ht="21" x14ac:dyDescent="0.6">
      <c r="A14" s="47" t="s">
        <v>125</v>
      </c>
      <c r="B14" s="13">
        <f>+'International Tourist M.'!R34</f>
        <v>7</v>
      </c>
      <c r="C14" s="13">
        <f>+'International Tourist M.'!S34</f>
        <v>51</v>
      </c>
      <c r="D14" s="13">
        <f>+'International Tourist M.'!T34</f>
        <v>0</v>
      </c>
      <c r="E14" s="205">
        <f t="shared" si="0"/>
        <v>-100</v>
      </c>
      <c r="F14" s="205">
        <f t="shared" si="1"/>
        <v>-100</v>
      </c>
      <c r="G14" s="13">
        <f>+'International Tourist M.'!R186</f>
        <v>0</v>
      </c>
      <c r="H14" s="13">
        <f>+'International Tourist M.'!S186</f>
        <v>4</v>
      </c>
      <c r="I14" s="13">
        <f>+'International Tourist M.'!T186</f>
        <v>0</v>
      </c>
      <c r="J14" s="205">
        <f t="shared" si="2"/>
        <v>0</v>
      </c>
      <c r="K14" s="205">
        <f t="shared" si="3"/>
        <v>-100</v>
      </c>
      <c r="L14" s="13">
        <f>+'International Tourist M.'!C34</f>
        <v>61</v>
      </c>
      <c r="M14" s="13">
        <f>+'International Tourist M.'!D34</f>
        <v>66</v>
      </c>
      <c r="N14" s="13">
        <f>+'International Tourist M.'!E34</f>
        <v>0</v>
      </c>
      <c r="O14" s="205">
        <f t="shared" si="4"/>
        <v>-100</v>
      </c>
      <c r="P14" s="205">
        <f t="shared" si="5"/>
        <v>-100</v>
      </c>
      <c r="Q14" s="13">
        <f>+'International Tourist M.'!I16</f>
        <v>29</v>
      </c>
      <c r="R14" s="13">
        <f>+'International Tourist M.'!J16</f>
        <v>30</v>
      </c>
      <c r="S14" s="13">
        <f>+'International Tourist M.'!K16</f>
        <v>0</v>
      </c>
      <c r="T14" s="205">
        <f t="shared" si="6"/>
        <v>-100</v>
      </c>
      <c r="U14" s="205">
        <f t="shared" si="7"/>
        <v>-100</v>
      </c>
    </row>
    <row r="15" spans="1:21" ht="21" x14ac:dyDescent="0.6">
      <c r="A15" s="47" t="s">
        <v>110</v>
      </c>
      <c r="B15" s="13">
        <f>+'International Tourist M.'!R35</f>
        <v>14</v>
      </c>
      <c r="C15" s="13">
        <f>+'International Tourist M.'!S35</f>
        <v>103</v>
      </c>
      <c r="D15" s="13">
        <f>+'International Tourist M.'!T35</f>
        <v>0</v>
      </c>
      <c r="E15" s="205">
        <f t="shared" si="0"/>
        <v>-100</v>
      </c>
      <c r="F15" s="205">
        <f t="shared" si="1"/>
        <v>-100</v>
      </c>
      <c r="G15" s="13">
        <f>+'International Tourist M.'!R187</f>
        <v>0</v>
      </c>
      <c r="H15" s="13">
        <f>+'International Tourist M.'!S187</f>
        <v>0</v>
      </c>
      <c r="I15" s="13">
        <f>+'International Tourist M.'!T187</f>
        <v>0</v>
      </c>
      <c r="J15" s="205">
        <f t="shared" si="2"/>
        <v>0</v>
      </c>
      <c r="K15" s="205">
        <f t="shared" si="3"/>
        <v>0</v>
      </c>
      <c r="L15" s="13">
        <f>+'International Tourist M.'!C35</f>
        <v>234</v>
      </c>
      <c r="M15" s="13">
        <f>+'International Tourist M.'!D35</f>
        <v>137</v>
      </c>
      <c r="N15" s="13">
        <f>+'International Tourist M.'!E35</f>
        <v>0</v>
      </c>
      <c r="O15" s="205">
        <f t="shared" si="4"/>
        <v>-100</v>
      </c>
      <c r="P15" s="205">
        <f t="shared" si="5"/>
        <v>-100</v>
      </c>
      <c r="Q15" s="13">
        <f>+'International Tourist M.'!I17</f>
        <v>127</v>
      </c>
      <c r="R15" s="13">
        <f>+'International Tourist M.'!J17</f>
        <v>45</v>
      </c>
      <c r="S15" s="13">
        <f>+'International Tourist M.'!K17</f>
        <v>0</v>
      </c>
      <c r="T15" s="205">
        <f t="shared" si="6"/>
        <v>-100</v>
      </c>
      <c r="U15" s="205">
        <f t="shared" si="7"/>
        <v>-100</v>
      </c>
    </row>
    <row r="16" spans="1:21" ht="21" x14ac:dyDescent="0.6">
      <c r="A16" s="47" t="s">
        <v>111</v>
      </c>
      <c r="B16" s="13">
        <f>+'International Tourist M.'!R36</f>
        <v>41</v>
      </c>
      <c r="C16" s="13">
        <f>+'International Tourist M.'!S36</f>
        <v>22</v>
      </c>
      <c r="D16" s="13">
        <f>+'International Tourist M.'!T36</f>
        <v>0</v>
      </c>
      <c r="E16" s="205">
        <f t="shared" si="0"/>
        <v>-100</v>
      </c>
      <c r="F16" s="205">
        <f t="shared" si="1"/>
        <v>-100</v>
      </c>
      <c r="G16" s="13">
        <f>+'International Tourist M.'!R188</f>
        <v>2</v>
      </c>
      <c r="H16" s="13">
        <f>+'International Tourist M.'!S188</f>
        <v>2</v>
      </c>
      <c r="I16" s="13">
        <f>+'International Tourist M.'!T188</f>
        <v>0</v>
      </c>
      <c r="J16" s="205">
        <f t="shared" si="2"/>
        <v>-100</v>
      </c>
      <c r="K16" s="205">
        <f t="shared" si="3"/>
        <v>-100</v>
      </c>
      <c r="L16" s="13">
        <f>+'International Tourist M.'!C36</f>
        <v>239</v>
      </c>
      <c r="M16" s="13">
        <f>+'International Tourist M.'!D36</f>
        <v>372</v>
      </c>
      <c r="N16" s="13">
        <f>+'International Tourist M.'!E36</f>
        <v>0</v>
      </c>
      <c r="O16" s="205">
        <f t="shared" si="4"/>
        <v>-100</v>
      </c>
      <c r="P16" s="205">
        <f t="shared" si="5"/>
        <v>-100</v>
      </c>
      <c r="Q16" s="13">
        <f>+'International Tourist M.'!I18</f>
        <v>95</v>
      </c>
      <c r="R16" s="13">
        <f>+'International Tourist M.'!J18</f>
        <v>118</v>
      </c>
      <c r="S16" s="13">
        <f>+'International Tourist M.'!K18</f>
        <v>0</v>
      </c>
      <c r="T16" s="205">
        <f t="shared" si="6"/>
        <v>-100</v>
      </c>
      <c r="U16" s="205">
        <f t="shared" si="7"/>
        <v>-100</v>
      </c>
    </row>
    <row r="17" spans="1:21" ht="21" x14ac:dyDescent="0.6">
      <c r="A17" s="47" t="s">
        <v>112</v>
      </c>
      <c r="B17" s="13">
        <f>+'International Tourist M.'!R37</f>
        <v>109</v>
      </c>
      <c r="C17" s="13">
        <f>+'International Tourist M.'!S37</f>
        <v>2</v>
      </c>
      <c r="D17" s="13">
        <f>+'International Tourist M.'!T37</f>
        <v>0</v>
      </c>
      <c r="E17" s="205">
        <f t="shared" si="0"/>
        <v>-100</v>
      </c>
      <c r="F17" s="205">
        <f t="shared" si="1"/>
        <v>-100</v>
      </c>
      <c r="G17" s="13">
        <f>+'International Tourist M.'!R189</f>
        <v>7</v>
      </c>
      <c r="H17" s="13">
        <f>+'International Tourist M.'!S189</f>
        <v>0</v>
      </c>
      <c r="I17" s="13">
        <f>+'International Tourist M.'!T189</f>
        <v>0</v>
      </c>
      <c r="J17" s="205">
        <f t="shared" si="2"/>
        <v>-100</v>
      </c>
      <c r="K17" s="205">
        <f t="shared" si="3"/>
        <v>0</v>
      </c>
      <c r="L17" s="13">
        <f>+'International Tourist M.'!C37</f>
        <v>122</v>
      </c>
      <c r="M17" s="13">
        <f>+'International Tourist M.'!D37</f>
        <v>142</v>
      </c>
      <c r="N17" s="13">
        <f>+'International Tourist M.'!E37</f>
        <v>0</v>
      </c>
      <c r="O17" s="205">
        <f t="shared" si="4"/>
        <v>-100</v>
      </c>
      <c r="P17" s="205">
        <f t="shared" si="5"/>
        <v>-100</v>
      </c>
      <c r="Q17" s="13">
        <f>+'International Tourist M.'!I19</f>
        <v>63</v>
      </c>
      <c r="R17" s="13">
        <f>+'International Tourist M.'!J19</f>
        <v>5</v>
      </c>
      <c r="S17" s="13">
        <f>+'International Tourist M.'!K19</f>
        <v>0</v>
      </c>
      <c r="T17" s="205">
        <f t="shared" si="6"/>
        <v>-100</v>
      </c>
      <c r="U17" s="205">
        <f t="shared" si="7"/>
        <v>-100</v>
      </c>
    </row>
    <row r="18" spans="1:21" ht="21" x14ac:dyDescent="0.6">
      <c r="A18" s="47" t="s">
        <v>113</v>
      </c>
      <c r="B18" s="14">
        <f t="shared" ref="B18:S18" si="8">SUM(B6:B17)</f>
        <v>491</v>
      </c>
      <c r="C18" s="14">
        <f t="shared" si="8"/>
        <v>497</v>
      </c>
      <c r="D18" s="14">
        <f t="shared" si="8"/>
        <v>15</v>
      </c>
      <c r="E18" s="205">
        <f t="shared" si="0"/>
        <v>-96.945010183299388</v>
      </c>
      <c r="F18" s="205">
        <f t="shared" si="1"/>
        <v>-96.981891348088539</v>
      </c>
      <c r="G18" s="14">
        <f t="shared" si="8"/>
        <v>42</v>
      </c>
      <c r="H18" s="14">
        <f t="shared" si="8"/>
        <v>79</v>
      </c>
      <c r="I18" s="14">
        <f t="shared" si="8"/>
        <v>0</v>
      </c>
      <c r="J18" s="205">
        <f t="shared" si="2"/>
        <v>-100</v>
      </c>
      <c r="K18" s="205">
        <f t="shared" si="3"/>
        <v>-100</v>
      </c>
      <c r="L18" s="14">
        <f t="shared" si="8"/>
        <v>1695</v>
      </c>
      <c r="M18" s="14">
        <f t="shared" si="8"/>
        <v>1677</v>
      </c>
      <c r="N18" s="14">
        <f t="shared" si="8"/>
        <v>126</v>
      </c>
      <c r="O18" s="205">
        <f t="shared" si="4"/>
        <v>-92.56637168141593</v>
      </c>
      <c r="P18" s="205">
        <f t="shared" si="5"/>
        <v>-92.486583184257597</v>
      </c>
      <c r="Q18" s="14">
        <f t="shared" si="8"/>
        <v>1641</v>
      </c>
      <c r="R18" s="14">
        <f t="shared" si="8"/>
        <v>650</v>
      </c>
      <c r="S18" s="14">
        <f t="shared" si="8"/>
        <v>68</v>
      </c>
      <c r="T18" s="205">
        <f t="shared" si="6"/>
        <v>-95.856185252894576</v>
      </c>
      <c r="U18" s="205">
        <f t="shared" si="7"/>
        <v>-89.538461538461533</v>
      </c>
    </row>
    <row r="19" spans="1:21" ht="20.399999999999999" x14ac:dyDescent="0.55000000000000004">
      <c r="L19" s="11"/>
      <c r="M19" s="12"/>
      <c r="N19" s="12"/>
      <c r="O19" s="11"/>
      <c r="P19" s="11"/>
      <c r="Q19" s="11"/>
      <c r="R19" s="16"/>
      <c r="S19" s="16"/>
      <c r="T19" s="11"/>
      <c r="U19" s="11"/>
    </row>
    <row r="20" spans="1:21" ht="28.8" x14ac:dyDescent="0.75">
      <c r="A20" s="9"/>
      <c r="B20" s="11"/>
      <c r="C20" s="12"/>
      <c r="D20" s="12"/>
      <c r="E20" s="11"/>
      <c r="F20" s="11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21" ht="23.4" x14ac:dyDescent="0.55000000000000004">
      <c r="A21" s="336" t="s">
        <v>159</v>
      </c>
      <c r="B21" s="359" t="s">
        <v>85</v>
      </c>
      <c r="C21" s="359"/>
      <c r="D21" s="360"/>
      <c r="E21" s="76" t="s">
        <v>147</v>
      </c>
      <c r="F21" s="76" t="s">
        <v>147</v>
      </c>
      <c r="G21" s="371"/>
      <c r="H21" s="371"/>
      <c r="I21" s="371"/>
      <c r="J21" s="8"/>
      <c r="K21" s="8"/>
      <c r="L21" s="6"/>
      <c r="M21" s="6"/>
      <c r="N21" s="6"/>
      <c r="O21" s="6"/>
      <c r="P21" s="6"/>
      <c r="Q21" s="6"/>
      <c r="R21" s="6"/>
      <c r="S21" s="6"/>
    </row>
    <row r="22" spans="1:21" ht="23.4" x14ac:dyDescent="0.6">
      <c r="A22" s="337"/>
      <c r="B22" s="34">
        <v>2018</v>
      </c>
      <c r="C22" s="34">
        <v>2019</v>
      </c>
      <c r="D22" s="34">
        <v>2020</v>
      </c>
      <c r="E22" s="10" t="s">
        <v>350</v>
      </c>
      <c r="F22" s="10" t="s">
        <v>351</v>
      </c>
      <c r="G22" s="1"/>
      <c r="H22" s="1"/>
      <c r="I22" s="1"/>
      <c r="J22" s="1"/>
      <c r="K22" s="1"/>
    </row>
    <row r="23" spans="1:21" ht="23.4" x14ac:dyDescent="0.6">
      <c r="A23" s="46" t="s">
        <v>102</v>
      </c>
      <c r="B23" s="13">
        <f>+'International Tourist M.'!C178</f>
        <v>2956</v>
      </c>
      <c r="C23" s="13">
        <f>+'International Tourist M.'!D178</f>
        <v>3560</v>
      </c>
      <c r="D23" s="13">
        <f>+'International Tourist M.'!E178</f>
        <v>1294</v>
      </c>
      <c r="E23" s="205">
        <f t="shared" ref="E23:E35" si="9">IFERROR(((D23-B23)/B23*100),0)</f>
        <v>-56.224627875507437</v>
      </c>
      <c r="F23" s="205">
        <f t="shared" ref="F23:F35" si="10">IFERROR(((D23-C23)/C23*100),0)</f>
        <v>-63.651685393258425</v>
      </c>
      <c r="G23" s="2"/>
      <c r="H23" s="2"/>
      <c r="I23" s="2"/>
      <c r="J23" s="2"/>
      <c r="K23" s="2"/>
    </row>
    <row r="24" spans="1:21" ht="23.4" x14ac:dyDescent="0.6">
      <c r="A24" s="47" t="s">
        <v>103</v>
      </c>
      <c r="B24" s="13">
        <f>+'International Tourist M.'!C179</f>
        <v>3129</v>
      </c>
      <c r="C24" s="13">
        <f>+'International Tourist M.'!D179</f>
        <v>3534</v>
      </c>
      <c r="D24" s="13">
        <f>+'International Tourist M.'!E179</f>
        <v>0</v>
      </c>
      <c r="E24" s="205">
        <f t="shared" si="9"/>
        <v>-100</v>
      </c>
      <c r="F24" s="205">
        <f t="shared" si="10"/>
        <v>-100</v>
      </c>
      <c r="G24" s="2"/>
      <c r="H24" s="2"/>
      <c r="I24" s="2"/>
      <c r="J24" s="2"/>
      <c r="K24" s="2"/>
    </row>
    <row r="25" spans="1:21" ht="23.4" x14ac:dyDescent="0.6">
      <c r="A25" s="47" t="s">
        <v>104</v>
      </c>
      <c r="B25" s="13">
        <f>+'International Tourist M.'!C180</f>
        <v>2981</v>
      </c>
      <c r="C25" s="13">
        <f>+'International Tourist M.'!D180</f>
        <v>2855</v>
      </c>
      <c r="D25" s="13">
        <f>+'International Tourist M.'!E180</f>
        <v>0</v>
      </c>
      <c r="E25" s="205">
        <f t="shared" si="9"/>
        <v>-100</v>
      </c>
      <c r="F25" s="205">
        <f t="shared" si="10"/>
        <v>-100</v>
      </c>
      <c r="G25" s="2"/>
      <c r="H25" s="2"/>
      <c r="I25" s="2"/>
      <c r="J25" s="2" t="s">
        <v>160</v>
      </c>
      <c r="K25" s="2"/>
    </row>
    <row r="26" spans="1:21" ht="23.4" x14ac:dyDescent="0.6">
      <c r="A26" s="47" t="s">
        <v>105</v>
      </c>
      <c r="B26" s="13">
        <f>+'International Tourist M.'!C181</f>
        <v>1991</v>
      </c>
      <c r="C26" s="13">
        <f>+'International Tourist M.'!D181</f>
        <v>2410</v>
      </c>
      <c r="D26" s="13">
        <f>+'International Tourist M.'!E181</f>
        <v>0</v>
      </c>
      <c r="E26" s="205">
        <f t="shared" si="9"/>
        <v>-100</v>
      </c>
      <c r="F26" s="205">
        <f t="shared" si="10"/>
        <v>-100</v>
      </c>
      <c r="G26" s="2"/>
      <c r="H26" s="2"/>
      <c r="I26" s="2"/>
      <c r="J26" s="2"/>
      <c r="K26" s="2"/>
    </row>
    <row r="27" spans="1:21" ht="23.4" x14ac:dyDescent="0.6">
      <c r="A27" s="47" t="s">
        <v>106</v>
      </c>
      <c r="B27" s="13">
        <f>+'International Tourist M.'!C182</f>
        <v>1783</v>
      </c>
      <c r="C27" s="13">
        <f>+'International Tourist M.'!D182</f>
        <v>1267</v>
      </c>
      <c r="D27" s="13">
        <f>+'International Tourist M.'!E182</f>
        <v>0</v>
      </c>
      <c r="E27" s="205">
        <f t="shared" si="9"/>
        <v>-100</v>
      </c>
      <c r="F27" s="205">
        <f t="shared" si="10"/>
        <v>-100</v>
      </c>
      <c r="G27" s="2"/>
      <c r="H27" s="2"/>
      <c r="I27" s="2"/>
      <c r="J27" s="2"/>
      <c r="K27" s="2"/>
    </row>
    <row r="28" spans="1:21" ht="23.4" x14ac:dyDescent="0.6">
      <c r="A28" s="47" t="s">
        <v>107</v>
      </c>
      <c r="B28" s="13">
        <f>+'International Tourist M.'!C183</f>
        <v>1513</v>
      </c>
      <c r="C28" s="13">
        <f>+'International Tourist M.'!D183</f>
        <v>1937</v>
      </c>
      <c r="D28" s="13">
        <f>+'International Tourist M.'!E183</f>
        <v>0</v>
      </c>
      <c r="E28" s="205">
        <f t="shared" si="9"/>
        <v>-100</v>
      </c>
      <c r="F28" s="205">
        <f t="shared" si="10"/>
        <v>-100</v>
      </c>
      <c r="G28" s="2"/>
      <c r="H28" s="2"/>
      <c r="I28" s="2"/>
      <c r="J28" s="2"/>
      <c r="K28" s="2"/>
    </row>
    <row r="29" spans="1:21" ht="23.4" x14ac:dyDescent="0.6">
      <c r="A29" s="47" t="s">
        <v>108</v>
      </c>
      <c r="B29" s="13">
        <f>+'International Tourist M.'!C184</f>
        <v>3733</v>
      </c>
      <c r="C29" s="13">
        <f>+'International Tourist M.'!D184</f>
        <v>3111</v>
      </c>
      <c r="D29" s="13">
        <f>+'International Tourist M.'!E184</f>
        <v>0</v>
      </c>
      <c r="E29" s="205">
        <f t="shared" si="9"/>
        <v>-100</v>
      </c>
      <c r="F29" s="205">
        <f t="shared" si="10"/>
        <v>-100</v>
      </c>
      <c r="G29" s="2"/>
      <c r="H29" s="2"/>
      <c r="I29" s="2"/>
      <c r="J29" s="2"/>
      <c r="K29" s="2"/>
    </row>
    <row r="30" spans="1:21" ht="23.4" x14ac:dyDescent="0.6">
      <c r="A30" s="47" t="s">
        <v>109</v>
      </c>
      <c r="B30" s="13">
        <f>+'International Tourist M.'!C185</f>
        <v>2632</v>
      </c>
      <c r="C30" s="13">
        <f>+'International Tourist M.'!D185</f>
        <v>3153</v>
      </c>
      <c r="D30" s="13">
        <f>+'International Tourist M.'!E185</f>
        <v>0</v>
      </c>
      <c r="E30" s="205">
        <f t="shared" si="9"/>
        <v>-100</v>
      </c>
      <c r="F30" s="205">
        <f t="shared" si="10"/>
        <v>-100</v>
      </c>
      <c r="G30" s="2"/>
      <c r="H30" s="2"/>
      <c r="I30" s="2"/>
      <c r="J30" s="2"/>
      <c r="K30" s="2"/>
    </row>
    <row r="31" spans="1:21" ht="23.4" x14ac:dyDescent="0.6">
      <c r="A31" s="47" t="s">
        <v>125</v>
      </c>
      <c r="B31" s="13">
        <f>+'International Tourist M.'!C186</f>
        <v>2375</v>
      </c>
      <c r="C31" s="13">
        <f>+'International Tourist M.'!D186</f>
        <v>2290</v>
      </c>
      <c r="D31" s="13">
        <f>+'International Tourist M.'!E186</f>
        <v>0</v>
      </c>
      <c r="E31" s="205">
        <f t="shared" si="9"/>
        <v>-100</v>
      </c>
      <c r="F31" s="205">
        <f t="shared" si="10"/>
        <v>-100</v>
      </c>
      <c r="G31" s="2"/>
      <c r="H31" s="2"/>
      <c r="I31" s="2"/>
      <c r="J31" s="2"/>
      <c r="K31" s="2"/>
    </row>
    <row r="32" spans="1:21" ht="23.4" x14ac:dyDescent="0.6">
      <c r="A32" s="47" t="s">
        <v>110</v>
      </c>
      <c r="B32" s="13">
        <f>+'International Tourist M.'!C187</f>
        <v>1707</v>
      </c>
      <c r="C32" s="13">
        <f>+'International Tourist M.'!D187</f>
        <v>2106</v>
      </c>
      <c r="D32" s="13">
        <f>+'International Tourist M.'!E187</f>
        <v>0</v>
      </c>
      <c r="E32" s="205">
        <f t="shared" si="9"/>
        <v>-100</v>
      </c>
      <c r="F32" s="205">
        <f t="shared" si="10"/>
        <v>-100</v>
      </c>
      <c r="G32" s="2"/>
      <c r="H32" s="2"/>
      <c r="I32" s="2"/>
      <c r="J32" s="2"/>
      <c r="K32" s="2"/>
    </row>
    <row r="33" spans="1:11" ht="23.4" x14ac:dyDescent="0.6">
      <c r="A33" s="47" t="s">
        <v>111</v>
      </c>
      <c r="B33" s="13">
        <f>+'International Tourist M.'!C188</f>
        <v>2265</v>
      </c>
      <c r="C33" s="13">
        <f>+'International Tourist M.'!D188</f>
        <v>2769</v>
      </c>
      <c r="D33" s="13">
        <f>+'International Tourist M.'!E188</f>
        <v>0</v>
      </c>
      <c r="E33" s="205">
        <f t="shared" si="9"/>
        <v>-100</v>
      </c>
      <c r="F33" s="205">
        <f t="shared" si="10"/>
        <v>-100</v>
      </c>
      <c r="G33" s="2"/>
      <c r="H33" s="2"/>
      <c r="I33" s="2"/>
      <c r="J33" s="2"/>
      <c r="K33" s="2"/>
    </row>
    <row r="34" spans="1:11" ht="23.4" x14ac:dyDescent="0.6">
      <c r="A34" s="47" t="s">
        <v>112</v>
      </c>
      <c r="B34" s="13">
        <f>+'International Tourist M.'!C189</f>
        <v>2501</v>
      </c>
      <c r="C34" s="13">
        <f>+'International Tourist M.'!D189</f>
        <v>2448</v>
      </c>
      <c r="D34" s="13">
        <f>+'International Tourist M.'!E189</f>
        <v>0</v>
      </c>
      <c r="E34" s="205">
        <f t="shared" si="9"/>
        <v>-100</v>
      </c>
      <c r="F34" s="205">
        <f t="shared" si="10"/>
        <v>-100</v>
      </c>
      <c r="G34" s="2"/>
      <c r="H34" s="2"/>
      <c r="I34" s="2"/>
      <c r="J34" s="2"/>
      <c r="K34" s="2"/>
    </row>
    <row r="35" spans="1:11" ht="23.4" x14ac:dyDescent="0.6">
      <c r="A35" s="47" t="s">
        <v>113</v>
      </c>
      <c r="B35" s="14">
        <f>SUM(B23:B34)</f>
        <v>29566</v>
      </c>
      <c r="C35" s="14">
        <f>SUM(C23:C34)</f>
        <v>31440</v>
      </c>
      <c r="D35" s="14">
        <f>SUM(D23:D34)</f>
        <v>1294</v>
      </c>
      <c r="E35" s="205">
        <f t="shared" si="9"/>
        <v>-95.623351146587297</v>
      </c>
      <c r="F35" s="205">
        <f t="shared" si="10"/>
        <v>-95.88422391857506</v>
      </c>
      <c r="G35" s="3"/>
      <c r="H35" s="3"/>
      <c r="I35" s="3"/>
      <c r="J35" s="3"/>
      <c r="K35" s="3"/>
    </row>
  </sheetData>
  <mergeCells count="8">
    <mergeCell ref="L4:N4"/>
    <mergeCell ref="Q4:S4"/>
    <mergeCell ref="A21:A22"/>
    <mergeCell ref="B21:D21"/>
    <mergeCell ref="G21:I21"/>
    <mergeCell ref="A4:A5"/>
    <mergeCell ref="B4:D4"/>
    <mergeCell ref="G4:I4"/>
  </mergeCells>
  <phoneticPr fontId="13" type="noConversion"/>
  <pageMargins left="0.59055118110236227" right="0.15748031496062992" top="0.27559055118110237" bottom="7.874015748031496E-2" header="0.51181102362204722" footer="0"/>
  <pageSetup paperSize="9" scale="70" orientation="landscape" r:id="rId1"/>
  <headerFooter alignWithMargins="0">
    <oddFooter>&amp;Lhttp://www.atta.or.th&amp;C&amp;A&amp;Rpage  &amp;P  of  &amp;N  pages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9"/>
  </sheetPr>
  <dimension ref="A1:M18"/>
  <sheetViews>
    <sheetView zoomScale="65" workbookViewId="0"/>
  </sheetViews>
  <sheetFormatPr defaultRowHeight="13.2" x14ac:dyDescent="0.25"/>
  <cols>
    <col min="1" max="1" width="11.88671875" customWidth="1"/>
    <col min="2" max="11" width="9.88671875" customWidth="1"/>
  </cols>
  <sheetData>
    <row r="1" spans="1:13" ht="23.4" x14ac:dyDescent="0.6">
      <c r="A1" s="17" t="s">
        <v>161</v>
      </c>
    </row>
    <row r="2" spans="1:13" ht="23.4" x14ac:dyDescent="0.6">
      <c r="A2" s="18" t="str">
        <f>+'International Tourist M.'!C2</f>
        <v>Percentage of Tourists</v>
      </c>
    </row>
    <row r="3" spans="1:13" s="7" customFormat="1" ht="25.8" x14ac:dyDescent="0.65">
      <c r="A3" s="18" t="str">
        <f>+'International Tourist M.'!C3</f>
        <v>As of January 2020   (1-20)</v>
      </c>
      <c r="B3" s="11"/>
      <c r="C3" s="12"/>
      <c r="D3" s="12"/>
      <c r="E3" s="11"/>
      <c r="F3" s="11"/>
      <c r="G3" s="11"/>
      <c r="H3" s="12"/>
      <c r="I3" s="12"/>
      <c r="J3" s="11"/>
      <c r="K3" s="11"/>
    </row>
    <row r="4" spans="1:13" ht="21" customHeight="1" x14ac:dyDescent="0.55000000000000004">
      <c r="A4" s="336" t="s">
        <v>101</v>
      </c>
      <c r="B4" s="359" t="s">
        <v>17</v>
      </c>
      <c r="C4" s="359"/>
      <c r="D4" s="360"/>
      <c r="E4" s="76" t="s">
        <v>147</v>
      </c>
      <c r="F4" s="76" t="s">
        <v>147</v>
      </c>
      <c r="G4" s="359" t="s">
        <v>30</v>
      </c>
      <c r="H4" s="359"/>
      <c r="I4" s="359"/>
      <c r="J4" s="76" t="s">
        <v>147</v>
      </c>
      <c r="K4" s="77" t="s">
        <v>147</v>
      </c>
    </row>
    <row r="5" spans="1:13" ht="20.399999999999999" x14ac:dyDescent="0.55000000000000004">
      <c r="A5" s="376"/>
      <c r="B5" s="34">
        <v>2018</v>
      </c>
      <c r="C5" s="34">
        <v>2019</v>
      </c>
      <c r="D5" s="34">
        <v>2020</v>
      </c>
      <c r="E5" s="10" t="s">
        <v>350</v>
      </c>
      <c r="F5" s="10" t="s">
        <v>351</v>
      </c>
      <c r="G5" s="34">
        <v>2018</v>
      </c>
      <c r="H5" s="34">
        <v>2019</v>
      </c>
      <c r="I5" s="34">
        <v>2020</v>
      </c>
      <c r="J5" s="10" t="s">
        <v>350</v>
      </c>
      <c r="K5" s="10" t="s">
        <v>351</v>
      </c>
    </row>
    <row r="6" spans="1:13" ht="21" x14ac:dyDescent="0.6">
      <c r="A6" s="46" t="s">
        <v>102</v>
      </c>
      <c r="B6" s="13">
        <f>+'International Tourist M.'!O8</f>
        <v>1666</v>
      </c>
      <c r="C6" s="13">
        <f>+'International Tourist M.'!P8</f>
        <v>1551</v>
      </c>
      <c r="D6" s="13">
        <f>+'International Tourist M.'!Q8</f>
        <v>791</v>
      </c>
      <c r="E6" s="205">
        <f t="shared" ref="E6:E18" si="0">IFERROR(((D6-B6)/B6*100),0)</f>
        <v>-52.52100840336135</v>
      </c>
      <c r="F6" s="205">
        <f t="shared" ref="F6:F18" si="1">IFERROR(((D6-C6)/C6*100),0)</f>
        <v>-49.000644745325594</v>
      </c>
      <c r="G6" s="13">
        <f>+'International Tourist M.'!R121</f>
        <v>101</v>
      </c>
      <c r="H6" s="13">
        <f>+'International Tourist M.'!S121</f>
        <v>31</v>
      </c>
      <c r="I6" s="13">
        <f>+'International Tourist M.'!T121</f>
        <v>10</v>
      </c>
      <c r="J6" s="205">
        <f t="shared" ref="J6:J18" si="2">IFERROR(((I6-G6)/G6*100),0)</f>
        <v>-90.099009900990097</v>
      </c>
      <c r="K6" s="205">
        <f t="shared" ref="K6:K18" si="3">IFERROR(((I6-H6)/H6*100),0)</f>
        <v>-67.741935483870961</v>
      </c>
      <c r="M6" t="s">
        <v>160</v>
      </c>
    </row>
    <row r="7" spans="1:13" ht="21" x14ac:dyDescent="0.6">
      <c r="A7" s="47" t="s">
        <v>103</v>
      </c>
      <c r="B7" s="13">
        <f>+'International Tourist M.'!O9</f>
        <v>1254</v>
      </c>
      <c r="C7" s="13">
        <f>+'International Tourist M.'!P9</f>
        <v>1114</v>
      </c>
      <c r="D7" s="13">
        <f>+'International Tourist M.'!Q9</f>
        <v>0</v>
      </c>
      <c r="E7" s="205">
        <f t="shared" si="0"/>
        <v>-100</v>
      </c>
      <c r="F7" s="205">
        <f t="shared" si="1"/>
        <v>-100</v>
      </c>
      <c r="G7" s="13">
        <f>+'International Tourist M.'!R122</f>
        <v>82</v>
      </c>
      <c r="H7" s="13">
        <f>+'International Tourist M.'!S122</f>
        <v>10</v>
      </c>
      <c r="I7" s="13">
        <f>+'International Tourist M.'!T122</f>
        <v>0</v>
      </c>
      <c r="J7" s="205">
        <f t="shared" si="2"/>
        <v>-100</v>
      </c>
      <c r="K7" s="205">
        <f t="shared" si="3"/>
        <v>-100</v>
      </c>
    </row>
    <row r="8" spans="1:13" ht="21" x14ac:dyDescent="0.6">
      <c r="A8" s="47" t="s">
        <v>104</v>
      </c>
      <c r="B8" s="13">
        <f>+'International Tourist M.'!O10</f>
        <v>1642</v>
      </c>
      <c r="C8" s="13">
        <f>+'International Tourist M.'!P10</f>
        <v>1514</v>
      </c>
      <c r="D8" s="13">
        <f>+'International Tourist M.'!Q10</f>
        <v>0</v>
      </c>
      <c r="E8" s="205">
        <f t="shared" si="0"/>
        <v>-100</v>
      </c>
      <c r="F8" s="205">
        <f t="shared" si="1"/>
        <v>-100</v>
      </c>
      <c r="G8" s="13">
        <f>+'International Tourist M.'!R123</f>
        <v>20</v>
      </c>
      <c r="H8" s="13">
        <f>+'International Tourist M.'!S123</f>
        <v>24</v>
      </c>
      <c r="I8" s="13">
        <f>+'International Tourist M.'!T123</f>
        <v>0</v>
      </c>
      <c r="J8" s="205">
        <f t="shared" si="2"/>
        <v>-100</v>
      </c>
      <c r="K8" s="205">
        <f t="shared" si="3"/>
        <v>-100</v>
      </c>
    </row>
    <row r="9" spans="1:13" ht="21" x14ac:dyDescent="0.6">
      <c r="A9" s="47" t="s">
        <v>105</v>
      </c>
      <c r="B9" s="13">
        <f>+'International Tourist M.'!O11</f>
        <v>1501</v>
      </c>
      <c r="C9" s="13">
        <f>+'International Tourist M.'!P11</f>
        <v>1418</v>
      </c>
      <c r="D9" s="13">
        <f>+'International Tourist M.'!Q11</f>
        <v>0</v>
      </c>
      <c r="E9" s="205">
        <f t="shared" si="0"/>
        <v>-100</v>
      </c>
      <c r="F9" s="205">
        <f t="shared" si="1"/>
        <v>-100</v>
      </c>
      <c r="G9" s="13">
        <f>+'International Tourist M.'!R124</f>
        <v>2</v>
      </c>
      <c r="H9" s="13">
        <f>+'International Tourist M.'!S124</f>
        <v>43</v>
      </c>
      <c r="I9" s="13">
        <f>+'International Tourist M.'!T124</f>
        <v>0</v>
      </c>
      <c r="J9" s="205">
        <f t="shared" si="2"/>
        <v>-100</v>
      </c>
      <c r="K9" s="205">
        <f t="shared" si="3"/>
        <v>-100</v>
      </c>
    </row>
    <row r="10" spans="1:13" ht="21" x14ac:dyDescent="0.6">
      <c r="A10" s="47" t="s">
        <v>106</v>
      </c>
      <c r="B10" s="13">
        <f>+'International Tourist M.'!O12</f>
        <v>1306</v>
      </c>
      <c r="C10" s="13">
        <f>+'International Tourist M.'!P12</f>
        <v>1325</v>
      </c>
      <c r="D10" s="13">
        <f>+'International Tourist M.'!Q12</f>
        <v>0</v>
      </c>
      <c r="E10" s="205">
        <f t="shared" si="0"/>
        <v>-100</v>
      </c>
      <c r="F10" s="205">
        <f t="shared" si="1"/>
        <v>-100</v>
      </c>
      <c r="G10" s="13">
        <f>+'International Tourist M.'!R125</f>
        <v>3</v>
      </c>
      <c r="H10" s="13">
        <f>+'International Tourist M.'!S125</f>
        <v>28</v>
      </c>
      <c r="I10" s="13">
        <f>+'International Tourist M.'!T125</f>
        <v>0</v>
      </c>
      <c r="J10" s="205">
        <f t="shared" si="2"/>
        <v>-100</v>
      </c>
      <c r="K10" s="205">
        <f t="shared" si="3"/>
        <v>-100</v>
      </c>
    </row>
    <row r="11" spans="1:13" ht="21" x14ac:dyDescent="0.6">
      <c r="A11" s="47" t="s">
        <v>107</v>
      </c>
      <c r="B11" s="13">
        <f>+'International Tourist M.'!O13</f>
        <v>1791</v>
      </c>
      <c r="C11" s="13">
        <f>+'International Tourist M.'!P13</f>
        <v>1113</v>
      </c>
      <c r="D11" s="13">
        <f>+'International Tourist M.'!Q13</f>
        <v>0</v>
      </c>
      <c r="E11" s="205">
        <f t="shared" si="0"/>
        <v>-100</v>
      </c>
      <c r="F11" s="205">
        <f t="shared" si="1"/>
        <v>-100</v>
      </c>
      <c r="G11" s="13">
        <f>+'International Tourist M.'!R126</f>
        <v>49</v>
      </c>
      <c r="H11" s="13">
        <f>+'International Tourist M.'!S126</f>
        <v>34</v>
      </c>
      <c r="I11" s="13">
        <f>+'International Tourist M.'!T126</f>
        <v>0</v>
      </c>
      <c r="J11" s="205">
        <f t="shared" si="2"/>
        <v>-100</v>
      </c>
      <c r="K11" s="205">
        <f t="shared" si="3"/>
        <v>-100</v>
      </c>
    </row>
    <row r="12" spans="1:13" ht="21" x14ac:dyDescent="0.6">
      <c r="A12" s="47" t="s">
        <v>108</v>
      </c>
      <c r="B12" s="13">
        <f>+'International Tourist M.'!O14</f>
        <v>1713</v>
      </c>
      <c r="C12" s="13">
        <f>+'International Tourist M.'!P14</f>
        <v>1354</v>
      </c>
      <c r="D12" s="13">
        <f>+'International Tourist M.'!Q14</f>
        <v>0</v>
      </c>
      <c r="E12" s="205">
        <f t="shared" si="0"/>
        <v>-100</v>
      </c>
      <c r="F12" s="205">
        <f t="shared" si="1"/>
        <v>-100</v>
      </c>
      <c r="G12" s="13">
        <f>+'International Tourist M.'!R127</f>
        <v>84</v>
      </c>
      <c r="H12" s="13">
        <f>+'International Tourist M.'!S127</f>
        <v>38</v>
      </c>
      <c r="I12" s="13">
        <f>+'International Tourist M.'!T127</f>
        <v>0</v>
      </c>
      <c r="J12" s="205">
        <f t="shared" si="2"/>
        <v>-100</v>
      </c>
      <c r="K12" s="205">
        <f t="shared" si="3"/>
        <v>-100</v>
      </c>
    </row>
    <row r="13" spans="1:13" ht="21" x14ac:dyDescent="0.6">
      <c r="A13" s="47" t="s">
        <v>109</v>
      </c>
      <c r="B13" s="13">
        <f>+'International Tourist M.'!O15</f>
        <v>1687</v>
      </c>
      <c r="C13" s="13">
        <f>+'International Tourist M.'!P15</f>
        <v>1633</v>
      </c>
      <c r="D13" s="13">
        <f>+'International Tourist M.'!Q15</f>
        <v>0</v>
      </c>
      <c r="E13" s="205">
        <f t="shared" si="0"/>
        <v>-100</v>
      </c>
      <c r="F13" s="205">
        <f t="shared" si="1"/>
        <v>-100</v>
      </c>
      <c r="G13" s="13">
        <f>+'International Tourist M.'!R128</f>
        <v>70</v>
      </c>
      <c r="H13" s="13">
        <f>+'International Tourist M.'!S128</f>
        <v>28</v>
      </c>
      <c r="I13" s="13">
        <f>+'International Tourist M.'!T128</f>
        <v>0</v>
      </c>
      <c r="J13" s="205">
        <f t="shared" si="2"/>
        <v>-100</v>
      </c>
      <c r="K13" s="205">
        <f t="shared" si="3"/>
        <v>-100</v>
      </c>
    </row>
    <row r="14" spans="1:13" ht="21" x14ac:dyDescent="0.6">
      <c r="A14" s="47" t="s">
        <v>125</v>
      </c>
      <c r="B14" s="13">
        <f>+'International Tourist M.'!O16</f>
        <v>2062</v>
      </c>
      <c r="C14" s="13">
        <f>+'International Tourist M.'!P16</f>
        <v>1252</v>
      </c>
      <c r="D14" s="13">
        <f>+'International Tourist M.'!Q16</f>
        <v>0</v>
      </c>
      <c r="E14" s="205">
        <f t="shared" si="0"/>
        <v>-100</v>
      </c>
      <c r="F14" s="205">
        <f t="shared" si="1"/>
        <v>-100</v>
      </c>
      <c r="G14" s="13">
        <f>+'International Tourist M.'!R129</f>
        <v>19</v>
      </c>
      <c r="H14" s="13">
        <f>+'International Tourist M.'!S129</f>
        <v>37</v>
      </c>
      <c r="I14" s="13">
        <f>+'International Tourist M.'!T129</f>
        <v>0</v>
      </c>
      <c r="J14" s="205">
        <f t="shared" si="2"/>
        <v>-100</v>
      </c>
      <c r="K14" s="205">
        <f t="shared" si="3"/>
        <v>-100</v>
      </c>
    </row>
    <row r="15" spans="1:13" ht="21" x14ac:dyDescent="0.6">
      <c r="A15" s="47" t="s">
        <v>110</v>
      </c>
      <c r="B15" s="13">
        <f>+'International Tourist M.'!O17</f>
        <v>1729</v>
      </c>
      <c r="C15" s="13">
        <f>+'International Tourist M.'!P17</f>
        <v>1329</v>
      </c>
      <c r="D15" s="13">
        <f>+'International Tourist M.'!Q17</f>
        <v>0</v>
      </c>
      <c r="E15" s="205">
        <f t="shared" si="0"/>
        <v>-100</v>
      </c>
      <c r="F15" s="205">
        <f t="shared" si="1"/>
        <v>-100</v>
      </c>
      <c r="G15" s="13">
        <f>+'International Tourist M.'!R130</f>
        <v>34</v>
      </c>
      <c r="H15" s="13">
        <f>+'International Tourist M.'!S130</f>
        <v>45</v>
      </c>
      <c r="I15" s="13">
        <f>+'International Tourist M.'!T130</f>
        <v>0</v>
      </c>
      <c r="J15" s="205">
        <f t="shared" si="2"/>
        <v>-100</v>
      </c>
      <c r="K15" s="205">
        <f t="shared" si="3"/>
        <v>-100</v>
      </c>
    </row>
    <row r="16" spans="1:13" ht="21" x14ac:dyDescent="0.6">
      <c r="A16" s="47" t="s">
        <v>111</v>
      </c>
      <c r="B16" s="13">
        <f>+'International Tourist M.'!O18</f>
        <v>2056</v>
      </c>
      <c r="C16" s="13">
        <f>+'International Tourist M.'!P18</f>
        <v>1335</v>
      </c>
      <c r="D16" s="13">
        <f>+'International Tourist M.'!Q18</f>
        <v>0</v>
      </c>
      <c r="E16" s="205">
        <f t="shared" si="0"/>
        <v>-100</v>
      </c>
      <c r="F16" s="205">
        <f t="shared" si="1"/>
        <v>-100</v>
      </c>
      <c r="G16" s="13">
        <f>+'International Tourist M.'!R131</f>
        <v>65</v>
      </c>
      <c r="H16" s="13">
        <f>+'International Tourist M.'!S131</f>
        <v>1</v>
      </c>
      <c r="I16" s="13">
        <f>+'International Tourist M.'!T131</f>
        <v>0</v>
      </c>
      <c r="J16" s="205">
        <f t="shared" si="2"/>
        <v>-100</v>
      </c>
      <c r="K16" s="205">
        <f t="shared" si="3"/>
        <v>-100</v>
      </c>
    </row>
    <row r="17" spans="1:11" ht="21" x14ac:dyDescent="0.6">
      <c r="A17" s="47" t="s">
        <v>112</v>
      </c>
      <c r="B17" s="13">
        <f>+'International Tourist M.'!O19</f>
        <v>2217</v>
      </c>
      <c r="C17" s="13">
        <f>+'International Tourist M.'!P19</f>
        <v>1124</v>
      </c>
      <c r="D17" s="13">
        <f>+'International Tourist M.'!Q19</f>
        <v>0</v>
      </c>
      <c r="E17" s="205">
        <f t="shared" si="0"/>
        <v>-100</v>
      </c>
      <c r="F17" s="205">
        <f t="shared" si="1"/>
        <v>-100</v>
      </c>
      <c r="G17" s="13">
        <f>+'International Tourist M.'!R132</f>
        <v>2</v>
      </c>
      <c r="H17" s="13">
        <f>+'International Tourist M.'!S132</f>
        <v>3</v>
      </c>
      <c r="I17" s="13">
        <f>+'International Tourist M.'!T132</f>
        <v>0</v>
      </c>
      <c r="J17" s="205">
        <f t="shared" si="2"/>
        <v>-100</v>
      </c>
      <c r="K17" s="205">
        <f t="shared" si="3"/>
        <v>-100</v>
      </c>
    </row>
    <row r="18" spans="1:11" ht="21" x14ac:dyDescent="0.6">
      <c r="A18" s="47" t="s">
        <v>113</v>
      </c>
      <c r="B18" s="14">
        <f t="shared" ref="B18:I18" si="4">SUM(B6:B17)</f>
        <v>20624</v>
      </c>
      <c r="C18" s="14">
        <f t="shared" si="4"/>
        <v>16062</v>
      </c>
      <c r="D18" s="14">
        <f t="shared" si="4"/>
        <v>791</v>
      </c>
      <c r="E18" s="205">
        <f t="shared" si="0"/>
        <v>-96.164662529092311</v>
      </c>
      <c r="F18" s="205">
        <f t="shared" si="1"/>
        <v>-95.075333084298336</v>
      </c>
      <c r="G18" s="14">
        <f t="shared" si="4"/>
        <v>531</v>
      </c>
      <c r="H18" s="14">
        <f t="shared" si="4"/>
        <v>322</v>
      </c>
      <c r="I18" s="14">
        <f t="shared" si="4"/>
        <v>10</v>
      </c>
      <c r="J18" s="205">
        <f t="shared" si="2"/>
        <v>-98.116760828625232</v>
      </c>
      <c r="K18" s="205">
        <f t="shared" si="3"/>
        <v>-96.894409937888199</v>
      </c>
    </row>
  </sheetData>
  <mergeCells count="3">
    <mergeCell ref="A4:A5"/>
    <mergeCell ref="B4:D4"/>
    <mergeCell ref="G4:I4"/>
  </mergeCells>
  <phoneticPr fontId="13" type="noConversion"/>
  <pageMargins left="0.59055118110236227" right="0.15748031496062992" top="0.27559055118110237" bottom="7.874015748031496E-2" header="0.51181102362204722" footer="0"/>
  <pageSetup paperSize="9" scale="70" orientation="landscape" r:id="rId1"/>
  <headerFooter alignWithMargins="0">
    <oddFooter>&amp;Lhttp://www.atta.or.th&amp;C&amp;A&amp;Rpage  &amp;P  of  &amp;N  pages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BG515"/>
  <sheetViews>
    <sheetView showGridLines="0" zoomScale="70" zoomScaleNormal="70" workbookViewId="0"/>
  </sheetViews>
  <sheetFormatPr defaultColWidth="15" defaultRowHeight="27" customHeight="1" x14ac:dyDescent="0.25"/>
  <cols>
    <col min="1" max="1" width="9.109375" style="33" customWidth="1"/>
    <col min="2" max="2" width="8.44140625" style="33" customWidth="1"/>
    <col min="3" max="3" width="42.5546875" style="33" customWidth="1"/>
    <col min="4" max="4" width="17.6640625" style="37" customWidth="1"/>
    <col min="5" max="6" width="17.6640625" style="33" customWidth="1"/>
    <col min="7" max="7" width="19" style="33" customWidth="1"/>
    <col min="8" max="8" width="20.33203125" style="33" customWidth="1"/>
    <col min="9" max="9" width="18.6640625" style="166" bestFit="1" customWidth="1"/>
    <col min="10" max="10" width="9.33203125" style="180" customWidth="1"/>
    <col min="11" max="11" width="15" style="166" customWidth="1"/>
    <col min="12" max="12" width="18.88671875" style="185" bestFit="1" customWidth="1"/>
    <col min="13" max="13" width="26.44140625" style="185" bestFit="1" customWidth="1"/>
    <col min="14" max="15" width="15" style="185" customWidth="1"/>
    <col min="16" max="17" width="15" style="166" customWidth="1"/>
    <col min="18" max="18" width="15" style="33" customWidth="1"/>
    <col min="19" max="26" width="15" style="153" customWidth="1"/>
    <col min="27" max="29" width="15" style="33" customWidth="1"/>
    <col min="30" max="42" width="15" style="102" customWidth="1"/>
    <col min="43" max="59" width="15" style="74" customWidth="1"/>
    <col min="60" max="16384" width="15" style="33"/>
  </cols>
  <sheetData>
    <row r="1" spans="2:59" ht="27" customHeight="1" x14ac:dyDescent="0.25">
      <c r="B1" s="343" t="s">
        <v>308</v>
      </c>
      <c r="C1" s="343"/>
      <c r="D1" s="343"/>
      <c r="E1" s="343"/>
      <c r="F1" s="343"/>
      <c r="G1" s="343"/>
    </row>
    <row r="2" spans="2:59" ht="27" customHeight="1" x14ac:dyDescent="0.25">
      <c r="B2" s="343" t="s">
        <v>330</v>
      </c>
      <c r="C2" s="343"/>
      <c r="D2" s="343"/>
      <c r="E2" s="343"/>
      <c r="F2" s="343"/>
      <c r="G2" s="343"/>
    </row>
    <row r="3" spans="2:59" ht="27" customHeight="1" x14ac:dyDescent="0.25">
      <c r="B3" s="343" t="s">
        <v>354</v>
      </c>
      <c r="C3" s="343"/>
      <c r="D3" s="343"/>
      <c r="E3" s="343"/>
      <c r="F3" s="343"/>
      <c r="G3" s="343"/>
    </row>
    <row r="4" spans="2:59" ht="27" customHeight="1" thickBot="1" x14ac:dyDescent="0.3">
      <c r="D4" s="33"/>
    </row>
    <row r="5" spans="2:59" s="32" customFormat="1" ht="27" customHeight="1" x14ac:dyDescent="0.25">
      <c r="B5" s="69" t="s">
        <v>172</v>
      </c>
      <c r="C5" s="63" t="s">
        <v>173</v>
      </c>
      <c r="D5" s="222"/>
      <c r="E5" s="346" t="s">
        <v>162</v>
      </c>
      <c r="F5" s="345"/>
      <c r="G5" s="347" t="s">
        <v>147</v>
      </c>
      <c r="H5" s="75"/>
      <c r="I5" s="167"/>
      <c r="J5" s="180"/>
      <c r="K5" s="166"/>
      <c r="L5" s="185"/>
      <c r="M5" s="185"/>
      <c r="N5" s="185"/>
      <c r="O5" s="185"/>
      <c r="P5" s="166"/>
      <c r="Q5" s="166"/>
      <c r="R5" s="33"/>
      <c r="S5" s="153"/>
      <c r="T5" s="153"/>
      <c r="U5" s="153"/>
      <c r="V5" s="153"/>
      <c r="W5" s="153"/>
      <c r="X5" s="153"/>
      <c r="Y5" s="153"/>
      <c r="Z5" s="153"/>
      <c r="AA5" s="33"/>
      <c r="AB5" s="33"/>
      <c r="AC5" s="33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</row>
    <row r="6" spans="2:59" s="32" customFormat="1" ht="27" customHeight="1" x14ac:dyDescent="0.25">
      <c r="B6" s="70"/>
      <c r="C6" s="52"/>
      <c r="D6" s="86" t="s">
        <v>347</v>
      </c>
      <c r="E6" s="348">
        <v>2020</v>
      </c>
      <c r="F6" s="341">
        <v>2019</v>
      </c>
      <c r="G6" s="235"/>
      <c r="H6" s="75"/>
      <c r="I6" s="167"/>
      <c r="J6" s="180"/>
      <c r="K6" s="166"/>
      <c r="L6" s="185"/>
      <c r="M6" s="185"/>
      <c r="N6" s="185"/>
      <c r="O6" s="185"/>
      <c r="P6" s="166"/>
      <c r="Q6" s="166"/>
      <c r="R6" s="33"/>
      <c r="S6" s="153"/>
      <c r="T6" s="153"/>
      <c r="U6" s="153"/>
      <c r="V6" s="153"/>
      <c r="W6" s="153"/>
      <c r="X6" s="153"/>
      <c r="Y6" s="153"/>
      <c r="Z6" s="153"/>
      <c r="AA6" s="33"/>
      <c r="AB6" s="33"/>
      <c r="AC6" s="33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</row>
    <row r="7" spans="2:59" ht="27" customHeight="1" thickBot="1" x14ac:dyDescent="0.3">
      <c r="B7" s="65"/>
      <c r="C7" s="66"/>
      <c r="D7" s="234"/>
      <c r="E7" s="349"/>
      <c r="F7" s="342"/>
      <c r="G7" s="236" t="s">
        <v>163</v>
      </c>
      <c r="H7" s="74"/>
    </row>
    <row r="8" spans="2:59" ht="26.4" x14ac:dyDescent="0.25">
      <c r="B8" s="35">
        <v>1</v>
      </c>
      <c r="C8" s="82" t="s">
        <v>114</v>
      </c>
      <c r="D8" s="224">
        <v>3125705</v>
      </c>
      <c r="E8" s="67">
        <v>174930</v>
      </c>
      <c r="F8" s="68">
        <v>177293</v>
      </c>
      <c r="G8" s="188">
        <v>-1.33</v>
      </c>
      <c r="H8" s="37"/>
    </row>
    <row r="9" spans="2:59" ht="26.4" x14ac:dyDescent="0.25">
      <c r="B9" s="35">
        <v>2</v>
      </c>
      <c r="C9" s="82" t="s">
        <v>174</v>
      </c>
      <c r="D9" s="224">
        <v>221268</v>
      </c>
      <c r="E9" s="67">
        <v>13820</v>
      </c>
      <c r="F9" s="68">
        <v>17898</v>
      </c>
      <c r="G9" s="188">
        <v>-22.78</v>
      </c>
      <c r="H9" s="37"/>
    </row>
    <row r="10" spans="2:59" ht="26.4" x14ac:dyDescent="0.25">
      <c r="B10" s="35">
        <v>3</v>
      </c>
      <c r="C10" s="82" t="s">
        <v>117</v>
      </c>
      <c r="D10" s="225">
        <v>279171</v>
      </c>
      <c r="E10" s="55">
        <v>13006</v>
      </c>
      <c r="F10" s="253">
        <v>15760</v>
      </c>
      <c r="G10" s="188">
        <v>-17.47</v>
      </c>
      <c r="H10" s="37"/>
    </row>
    <row r="11" spans="2:59" ht="26.4" x14ac:dyDescent="0.25">
      <c r="B11" s="35">
        <v>4</v>
      </c>
      <c r="C11" s="82" t="s">
        <v>119</v>
      </c>
      <c r="D11" s="224">
        <v>175850</v>
      </c>
      <c r="E11" s="67">
        <v>10511</v>
      </c>
      <c r="F11" s="68">
        <v>10554</v>
      </c>
      <c r="G11" s="188">
        <v>-0.41</v>
      </c>
      <c r="H11" s="37"/>
    </row>
    <row r="12" spans="2:59" ht="26.4" x14ac:dyDescent="0.25">
      <c r="B12" s="35">
        <v>5</v>
      </c>
      <c r="C12" s="82" t="s">
        <v>118</v>
      </c>
      <c r="D12" s="225">
        <v>115546</v>
      </c>
      <c r="E12" s="55">
        <v>9864</v>
      </c>
      <c r="F12" s="253">
        <v>12802</v>
      </c>
      <c r="G12" s="188">
        <v>-22.95</v>
      </c>
      <c r="H12" s="37"/>
    </row>
    <row r="13" spans="2:59" ht="26.4" x14ac:dyDescent="0.25">
      <c r="B13" s="35">
        <v>6</v>
      </c>
      <c r="C13" s="82" t="s">
        <v>127</v>
      </c>
      <c r="D13" s="224">
        <v>319923</v>
      </c>
      <c r="E13" s="67">
        <v>8619</v>
      </c>
      <c r="F13" s="68">
        <v>7148</v>
      </c>
      <c r="G13" s="188">
        <v>20.58</v>
      </c>
      <c r="H13" s="37"/>
    </row>
    <row r="14" spans="2:59" ht="26.4" x14ac:dyDescent="0.25">
      <c r="B14" s="35">
        <v>7</v>
      </c>
      <c r="C14" s="82" t="s">
        <v>120</v>
      </c>
      <c r="D14" s="225">
        <v>49107</v>
      </c>
      <c r="E14" s="55">
        <v>5237</v>
      </c>
      <c r="F14" s="253">
        <v>3914</v>
      </c>
      <c r="G14" s="188">
        <v>33.799999999999997</v>
      </c>
      <c r="H14" s="37"/>
    </row>
    <row r="15" spans="2:59" ht="26.4" x14ac:dyDescent="0.25">
      <c r="B15" s="35">
        <v>8</v>
      </c>
      <c r="C15" s="82" t="s">
        <v>126</v>
      </c>
      <c r="D15" s="224">
        <v>98605</v>
      </c>
      <c r="E15" s="67">
        <v>4965</v>
      </c>
      <c r="F15" s="68">
        <v>4372</v>
      </c>
      <c r="G15" s="188">
        <v>13.56</v>
      </c>
      <c r="H15" s="37"/>
    </row>
    <row r="16" spans="2:59" ht="26.4" x14ac:dyDescent="0.25">
      <c r="B16" s="35">
        <v>9</v>
      </c>
      <c r="C16" s="82" t="s">
        <v>115</v>
      </c>
      <c r="D16" s="225">
        <v>110404</v>
      </c>
      <c r="E16" s="55">
        <v>4358</v>
      </c>
      <c r="F16" s="253">
        <v>3615</v>
      </c>
      <c r="G16" s="188">
        <v>20.55</v>
      </c>
      <c r="H16" s="37"/>
    </row>
    <row r="17" spans="2:8" s="33" customFormat="1" ht="26.4" x14ac:dyDescent="0.25">
      <c r="B17" s="35">
        <v>10</v>
      </c>
      <c r="C17" s="82" t="s">
        <v>121</v>
      </c>
      <c r="D17" s="225">
        <v>48964</v>
      </c>
      <c r="E17" s="55">
        <v>3148</v>
      </c>
      <c r="F17" s="253">
        <v>3126</v>
      </c>
      <c r="G17" s="188">
        <v>0.7</v>
      </c>
      <c r="H17" s="37"/>
    </row>
    <row r="18" spans="2:8" s="33" customFormat="1" ht="26.4" x14ac:dyDescent="0.25">
      <c r="B18" s="35">
        <v>11</v>
      </c>
      <c r="C18" s="82" t="s">
        <v>175</v>
      </c>
      <c r="D18" s="224">
        <v>65935</v>
      </c>
      <c r="E18" s="67">
        <v>3123</v>
      </c>
      <c r="F18" s="68">
        <v>5984</v>
      </c>
      <c r="G18" s="188">
        <v>-47.81</v>
      </c>
      <c r="H18" s="37"/>
    </row>
    <row r="19" spans="2:8" s="33" customFormat="1" ht="26.4" x14ac:dyDescent="0.25">
      <c r="B19" s="35">
        <v>12</v>
      </c>
      <c r="C19" s="82" t="s">
        <v>176</v>
      </c>
      <c r="D19" s="225">
        <v>32600</v>
      </c>
      <c r="E19" s="55">
        <v>2300</v>
      </c>
      <c r="F19" s="253">
        <v>2236</v>
      </c>
      <c r="G19" s="188">
        <v>2.86</v>
      </c>
      <c r="H19" s="37"/>
    </row>
    <row r="20" spans="2:8" s="33" customFormat="1" ht="26.4" x14ac:dyDescent="0.25">
      <c r="B20" s="35">
        <v>13</v>
      </c>
      <c r="C20" s="82" t="s">
        <v>177</v>
      </c>
      <c r="D20" s="225">
        <v>16016</v>
      </c>
      <c r="E20" s="55">
        <v>1699</v>
      </c>
      <c r="F20" s="253">
        <v>1217</v>
      </c>
      <c r="G20" s="188">
        <v>39.61</v>
      </c>
      <c r="H20" s="37"/>
    </row>
    <row r="21" spans="2:8" s="33" customFormat="1" ht="26.4" x14ac:dyDescent="0.25">
      <c r="B21" s="35">
        <v>14</v>
      </c>
      <c r="C21" s="82" t="s">
        <v>116</v>
      </c>
      <c r="D21" s="225">
        <v>50787</v>
      </c>
      <c r="E21" s="55">
        <v>1555</v>
      </c>
      <c r="F21" s="253">
        <v>1806</v>
      </c>
      <c r="G21" s="188">
        <v>-13.9</v>
      </c>
      <c r="H21" s="37"/>
    </row>
    <row r="22" spans="2:8" s="33" customFormat="1" ht="26.4" x14ac:dyDescent="0.25">
      <c r="B22" s="35">
        <v>15</v>
      </c>
      <c r="C22" s="82" t="s">
        <v>191</v>
      </c>
      <c r="D22" s="225">
        <v>31440</v>
      </c>
      <c r="E22" s="55">
        <v>1294</v>
      </c>
      <c r="F22" s="253">
        <v>2525</v>
      </c>
      <c r="G22" s="188">
        <v>-48.75</v>
      </c>
      <c r="H22" s="37"/>
    </row>
    <row r="23" spans="2:8" s="33" customFormat="1" ht="27" customHeight="1" x14ac:dyDescent="0.25">
      <c r="D23" s="37"/>
      <c r="E23" s="37"/>
    </row>
    <row r="38" spans="2:59" ht="27" customHeight="1" x14ac:dyDescent="0.25">
      <c r="B38" s="343" t="s">
        <v>309</v>
      </c>
      <c r="C38" s="343"/>
      <c r="D38" s="343"/>
      <c r="E38" s="343"/>
      <c r="F38" s="343"/>
      <c r="G38" s="343"/>
      <c r="H38" s="343"/>
      <c r="I38" s="343"/>
      <c r="J38" s="33"/>
      <c r="K38" s="33"/>
      <c r="L38" s="33"/>
      <c r="M38" s="33"/>
      <c r="N38" s="33"/>
      <c r="O38" s="33"/>
      <c r="P38" s="33"/>
      <c r="Q38" s="33"/>
      <c r="S38" s="33"/>
      <c r="T38" s="33"/>
      <c r="U38" s="33"/>
      <c r="V38" s="33"/>
      <c r="W38" s="33"/>
      <c r="X38" s="33"/>
      <c r="Y38" s="33"/>
      <c r="Z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</row>
    <row r="39" spans="2:59" ht="27" customHeight="1" x14ac:dyDescent="0.25">
      <c r="B39" s="343" t="s">
        <v>330</v>
      </c>
      <c r="C39" s="343"/>
      <c r="D39" s="343"/>
      <c r="E39" s="343"/>
      <c r="F39" s="343"/>
      <c r="G39" s="343"/>
      <c r="H39" s="343"/>
      <c r="I39" s="343"/>
      <c r="J39" s="33"/>
      <c r="K39" s="33"/>
      <c r="L39" s="33"/>
      <c r="M39" s="33"/>
      <c r="N39" s="33"/>
      <c r="O39" s="33"/>
      <c r="P39" s="33"/>
      <c r="Q39" s="33"/>
      <c r="S39" s="33"/>
      <c r="T39" s="33"/>
      <c r="U39" s="33"/>
      <c r="V39" s="33"/>
      <c r="W39" s="33"/>
      <c r="X39" s="33"/>
      <c r="Y39" s="33"/>
      <c r="Z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</row>
    <row r="40" spans="2:59" ht="27" customHeight="1" x14ac:dyDescent="0.25">
      <c r="B40" s="343" t="s">
        <v>354</v>
      </c>
      <c r="C40" s="343"/>
      <c r="D40" s="343"/>
      <c r="E40" s="343"/>
      <c r="F40" s="343"/>
      <c r="G40" s="343"/>
      <c r="H40" s="343"/>
      <c r="I40" s="343"/>
      <c r="J40" s="33"/>
      <c r="K40" s="33"/>
      <c r="L40" s="33"/>
      <c r="M40" s="33"/>
      <c r="N40" s="33"/>
      <c r="O40" s="33"/>
      <c r="P40" s="33"/>
      <c r="Q40" s="33"/>
      <c r="S40" s="33"/>
      <c r="T40" s="33"/>
      <c r="U40" s="33"/>
      <c r="V40" s="33"/>
      <c r="W40" s="33"/>
      <c r="X40" s="33"/>
      <c r="Y40" s="33"/>
      <c r="Z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</row>
    <row r="41" spans="2:59" ht="27" customHeight="1" thickBot="1" x14ac:dyDescent="0.3">
      <c r="D41" s="33"/>
      <c r="J41" s="33"/>
      <c r="K41" s="33"/>
      <c r="L41" s="33"/>
      <c r="M41" s="33"/>
      <c r="N41" s="33"/>
      <c r="O41" s="33"/>
      <c r="P41" s="33"/>
      <c r="Q41" s="33"/>
      <c r="S41" s="33"/>
      <c r="T41" s="33"/>
      <c r="U41" s="33"/>
      <c r="V41" s="33"/>
      <c r="W41" s="33"/>
      <c r="X41" s="33"/>
      <c r="Y41" s="33"/>
      <c r="Z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</row>
    <row r="42" spans="2:59" ht="27" customHeight="1" x14ac:dyDescent="0.25">
      <c r="B42" s="69" t="s">
        <v>172</v>
      </c>
      <c r="C42" s="63" t="s">
        <v>173</v>
      </c>
      <c r="D42" s="222"/>
      <c r="E42" s="344" t="s">
        <v>162</v>
      </c>
      <c r="F42" s="345"/>
      <c r="G42" s="345"/>
      <c r="H42" s="63" t="s">
        <v>147</v>
      </c>
      <c r="I42" s="64" t="s">
        <v>147</v>
      </c>
      <c r="J42" s="33"/>
      <c r="K42" s="33"/>
      <c r="L42" s="33"/>
      <c r="M42" s="33"/>
      <c r="N42" s="33"/>
      <c r="O42" s="33"/>
      <c r="P42" s="33"/>
      <c r="Q42" s="33"/>
      <c r="S42" s="33"/>
      <c r="T42" s="33"/>
      <c r="U42" s="33"/>
      <c r="V42" s="33"/>
      <c r="W42" s="33"/>
      <c r="X42" s="33"/>
      <c r="Y42" s="33"/>
      <c r="Z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</row>
    <row r="43" spans="2:59" ht="27" customHeight="1" x14ac:dyDescent="0.25">
      <c r="B43" s="70"/>
      <c r="C43" s="52"/>
      <c r="D43" s="223" t="s">
        <v>347</v>
      </c>
      <c r="E43" s="339" t="s">
        <v>344</v>
      </c>
      <c r="F43" s="341">
        <v>2019</v>
      </c>
      <c r="G43" s="341">
        <v>2018</v>
      </c>
      <c r="H43" s="54" t="s">
        <v>163</v>
      </c>
      <c r="I43" s="71" t="s">
        <v>163</v>
      </c>
      <c r="J43" s="33"/>
      <c r="K43" s="33"/>
      <c r="L43" s="33"/>
      <c r="M43" s="33"/>
      <c r="N43" s="33"/>
      <c r="O43" s="33"/>
      <c r="P43" s="33"/>
      <c r="Q43" s="33"/>
      <c r="S43" s="33"/>
      <c r="T43" s="33"/>
      <c r="U43" s="33"/>
      <c r="V43" s="33"/>
      <c r="W43" s="33"/>
      <c r="X43" s="33"/>
      <c r="Y43" s="33"/>
      <c r="Z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</row>
    <row r="44" spans="2:59" ht="27" customHeight="1" thickBot="1" x14ac:dyDescent="0.3">
      <c r="B44" s="65"/>
      <c r="C44" s="66"/>
      <c r="D44" s="155"/>
      <c r="E44" s="340"/>
      <c r="F44" s="342"/>
      <c r="G44" s="342"/>
      <c r="H44" s="105" t="s">
        <v>345</v>
      </c>
      <c r="I44" s="104" t="s">
        <v>346</v>
      </c>
      <c r="J44" s="33"/>
      <c r="K44" s="33"/>
      <c r="L44" s="33"/>
      <c r="M44" s="33"/>
      <c r="N44" s="33"/>
      <c r="O44" s="33"/>
      <c r="P44" s="33"/>
      <c r="Q44" s="33"/>
      <c r="S44" s="33"/>
      <c r="T44" s="33"/>
      <c r="U44" s="33"/>
      <c r="V44" s="33"/>
      <c r="W44" s="33"/>
      <c r="X44" s="33"/>
      <c r="Y44" s="33"/>
      <c r="Z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</row>
    <row r="45" spans="2:59" ht="27" customHeight="1" x14ac:dyDescent="0.25">
      <c r="B45" s="175">
        <v>1</v>
      </c>
      <c r="C45" s="82" t="s">
        <v>114</v>
      </c>
      <c r="D45" s="224">
        <v>3125705</v>
      </c>
      <c r="E45" s="67">
        <v>174930</v>
      </c>
      <c r="F45" s="68">
        <v>177293</v>
      </c>
      <c r="G45" s="68">
        <v>192147</v>
      </c>
      <c r="H45" s="189">
        <v>-8.9600000000000009</v>
      </c>
      <c r="I45" s="188">
        <v>-1.33</v>
      </c>
      <c r="J45" s="33"/>
      <c r="K45" s="33"/>
      <c r="L45" s="33"/>
      <c r="M45" s="33"/>
      <c r="N45" s="33"/>
      <c r="O45" s="33"/>
      <c r="P45" s="33"/>
      <c r="Q45" s="33"/>
      <c r="S45" s="33"/>
      <c r="T45" s="33"/>
      <c r="U45" s="33"/>
      <c r="V45" s="33"/>
      <c r="W45" s="33"/>
      <c r="X45" s="33"/>
      <c r="Y45" s="33"/>
      <c r="Z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</row>
    <row r="46" spans="2:59" ht="27" customHeight="1" x14ac:dyDescent="0.25">
      <c r="B46" s="175">
        <v>2</v>
      </c>
      <c r="C46" s="82" t="s">
        <v>174</v>
      </c>
      <c r="D46" s="224">
        <v>221268</v>
      </c>
      <c r="E46" s="67">
        <v>13820</v>
      </c>
      <c r="F46" s="68">
        <v>17898</v>
      </c>
      <c r="G46" s="68">
        <v>20601</v>
      </c>
      <c r="H46" s="189">
        <v>-32.92</v>
      </c>
      <c r="I46" s="188">
        <v>-22.78</v>
      </c>
      <c r="J46" s="33"/>
      <c r="K46" s="33"/>
      <c r="L46" s="33"/>
      <c r="M46" s="33"/>
      <c r="N46" s="33"/>
      <c r="O46" s="33"/>
      <c r="P46" s="33"/>
      <c r="Q46" s="33"/>
      <c r="S46" s="33"/>
      <c r="T46" s="33"/>
      <c r="U46" s="33"/>
      <c r="V46" s="33"/>
      <c r="W46" s="33"/>
      <c r="X46" s="33"/>
      <c r="Y46" s="33"/>
      <c r="Z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</row>
    <row r="47" spans="2:59" ht="27" customHeight="1" x14ac:dyDescent="0.25">
      <c r="B47" s="175">
        <v>3</v>
      </c>
      <c r="C47" s="82" t="s">
        <v>117</v>
      </c>
      <c r="D47" s="225">
        <v>279171</v>
      </c>
      <c r="E47" s="55">
        <v>13006</v>
      </c>
      <c r="F47" s="253">
        <v>15760</v>
      </c>
      <c r="G47" s="253">
        <v>11621</v>
      </c>
      <c r="H47" s="189">
        <v>11.92</v>
      </c>
      <c r="I47" s="188">
        <v>-17.47</v>
      </c>
      <c r="J47" s="33"/>
      <c r="K47" s="33"/>
      <c r="L47" s="33"/>
      <c r="M47" s="33"/>
      <c r="N47" s="33"/>
      <c r="O47" s="33"/>
      <c r="P47" s="33"/>
      <c r="Q47" s="33"/>
      <c r="S47" s="33"/>
      <c r="T47" s="33"/>
      <c r="U47" s="33"/>
      <c r="V47" s="33"/>
      <c r="W47" s="33"/>
      <c r="X47" s="33"/>
      <c r="Y47" s="33"/>
      <c r="Z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</row>
    <row r="48" spans="2:59" ht="27" customHeight="1" x14ac:dyDescent="0.25">
      <c r="B48" s="175">
        <v>4</v>
      </c>
      <c r="C48" s="82" t="s">
        <v>119</v>
      </c>
      <c r="D48" s="225">
        <v>175850</v>
      </c>
      <c r="E48" s="55">
        <v>10511</v>
      </c>
      <c r="F48" s="253">
        <v>10554</v>
      </c>
      <c r="G48" s="253">
        <v>10243</v>
      </c>
      <c r="H48" s="189">
        <v>2.62</v>
      </c>
      <c r="I48" s="188">
        <v>-0.41</v>
      </c>
      <c r="J48" s="33"/>
      <c r="K48" s="33"/>
      <c r="L48" s="33"/>
      <c r="M48" s="33"/>
      <c r="N48" s="33"/>
      <c r="O48" s="33"/>
      <c r="P48" s="33"/>
      <c r="Q48" s="33"/>
      <c r="S48" s="33"/>
      <c r="T48" s="33"/>
      <c r="U48" s="33"/>
      <c r="V48" s="33"/>
      <c r="W48" s="33"/>
      <c r="X48" s="33"/>
      <c r="Y48" s="33"/>
      <c r="Z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</row>
    <row r="49" spans="2:59" ht="27" customHeight="1" x14ac:dyDescent="0.25">
      <c r="B49" s="175">
        <v>5</v>
      </c>
      <c r="C49" s="82" t="s">
        <v>118</v>
      </c>
      <c r="D49" s="224">
        <v>115546</v>
      </c>
      <c r="E49" s="67">
        <v>9864</v>
      </c>
      <c r="F49" s="68">
        <v>12802</v>
      </c>
      <c r="G49" s="68">
        <v>14740</v>
      </c>
      <c r="H49" s="189">
        <v>-33.08</v>
      </c>
      <c r="I49" s="188">
        <v>-22.95</v>
      </c>
      <c r="J49" s="33"/>
      <c r="K49" s="33"/>
      <c r="L49" s="33"/>
      <c r="M49" s="33"/>
      <c r="N49" s="33"/>
      <c r="O49" s="33"/>
      <c r="P49" s="33"/>
      <c r="Q49" s="33"/>
      <c r="S49" s="33"/>
      <c r="T49" s="33"/>
      <c r="U49" s="33"/>
      <c r="V49" s="33"/>
      <c r="W49" s="33"/>
      <c r="X49" s="33"/>
      <c r="Y49" s="33"/>
      <c r="Z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</row>
    <row r="50" spans="2:59" ht="27" customHeight="1" x14ac:dyDescent="0.25">
      <c r="B50" s="175">
        <v>6</v>
      </c>
      <c r="C50" s="82" t="s">
        <v>127</v>
      </c>
      <c r="D50" s="224">
        <v>319923</v>
      </c>
      <c r="E50" s="67">
        <v>8619</v>
      </c>
      <c r="F50" s="68">
        <v>7148</v>
      </c>
      <c r="G50" s="68">
        <v>7476</v>
      </c>
      <c r="H50" s="189">
        <v>15.29</v>
      </c>
      <c r="I50" s="188">
        <v>20.58</v>
      </c>
      <c r="J50" s="33"/>
      <c r="K50" s="33"/>
      <c r="L50" s="33"/>
      <c r="M50" s="33"/>
      <c r="N50" s="33"/>
      <c r="O50" s="33"/>
      <c r="P50" s="33"/>
      <c r="Q50" s="33"/>
      <c r="S50" s="33"/>
      <c r="T50" s="33"/>
      <c r="U50" s="33"/>
      <c r="V50" s="33"/>
      <c r="W50" s="33"/>
      <c r="X50" s="33"/>
      <c r="Y50" s="33"/>
      <c r="Z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</row>
    <row r="51" spans="2:59" ht="27" customHeight="1" x14ac:dyDescent="0.25">
      <c r="B51" s="175">
        <v>7</v>
      </c>
      <c r="C51" s="82" t="s">
        <v>120</v>
      </c>
      <c r="D51" s="224">
        <v>49107</v>
      </c>
      <c r="E51" s="67">
        <v>5237</v>
      </c>
      <c r="F51" s="68">
        <v>3914</v>
      </c>
      <c r="G51" s="68">
        <v>5313</v>
      </c>
      <c r="H51" s="189">
        <v>-1.43</v>
      </c>
      <c r="I51" s="188">
        <v>33.799999999999997</v>
      </c>
      <c r="J51" s="33"/>
      <c r="K51" s="33"/>
      <c r="L51" s="33"/>
      <c r="M51" s="33"/>
      <c r="N51" s="33"/>
      <c r="O51" s="33"/>
      <c r="P51" s="33"/>
      <c r="Q51" s="33"/>
      <c r="S51" s="33"/>
      <c r="T51" s="33"/>
      <c r="U51" s="33"/>
      <c r="V51" s="33"/>
      <c r="W51" s="33"/>
      <c r="X51" s="33"/>
      <c r="Y51" s="33"/>
      <c r="Z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</row>
    <row r="52" spans="2:59" ht="27" customHeight="1" x14ac:dyDescent="0.25">
      <c r="B52" s="175">
        <v>8</v>
      </c>
      <c r="C52" s="82" t="s">
        <v>126</v>
      </c>
      <c r="D52" s="225">
        <v>98605</v>
      </c>
      <c r="E52" s="55">
        <v>4965</v>
      </c>
      <c r="F52" s="253">
        <v>4372</v>
      </c>
      <c r="G52" s="253">
        <v>4174</v>
      </c>
      <c r="H52" s="189">
        <v>18.95</v>
      </c>
      <c r="I52" s="188">
        <v>13.56</v>
      </c>
      <c r="J52" s="33"/>
      <c r="K52" s="33"/>
      <c r="L52" s="33"/>
      <c r="M52" s="33"/>
      <c r="N52" s="33"/>
      <c r="O52" s="33"/>
      <c r="P52" s="33"/>
      <c r="Q52" s="33"/>
      <c r="S52" s="33"/>
      <c r="T52" s="33"/>
      <c r="U52" s="33"/>
      <c r="V52" s="33"/>
      <c r="W52" s="33"/>
      <c r="X52" s="33"/>
      <c r="Y52" s="33"/>
      <c r="Z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</row>
    <row r="53" spans="2:59" ht="26.4" x14ac:dyDescent="0.25">
      <c r="B53" s="175">
        <v>9</v>
      </c>
      <c r="C53" s="82" t="s">
        <v>115</v>
      </c>
      <c r="D53" s="225">
        <v>110404</v>
      </c>
      <c r="E53" s="55">
        <v>4358</v>
      </c>
      <c r="F53" s="253">
        <v>3615</v>
      </c>
      <c r="G53" s="253">
        <v>2704</v>
      </c>
      <c r="H53" s="189">
        <v>61.17</v>
      </c>
      <c r="I53" s="188">
        <v>20.55</v>
      </c>
      <c r="J53" s="33"/>
      <c r="K53" s="33"/>
      <c r="L53" s="33"/>
      <c r="M53" s="33"/>
      <c r="N53" s="33"/>
      <c r="O53" s="33"/>
      <c r="P53" s="33"/>
      <c r="Q53" s="33"/>
      <c r="S53" s="33"/>
      <c r="T53" s="33"/>
      <c r="U53" s="33"/>
      <c r="V53" s="33"/>
      <c r="W53" s="33"/>
      <c r="X53" s="33"/>
      <c r="Y53" s="33"/>
      <c r="Z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</row>
    <row r="54" spans="2:59" ht="27" customHeight="1" x14ac:dyDescent="0.25">
      <c r="B54" s="175">
        <v>10</v>
      </c>
      <c r="C54" s="82" t="s">
        <v>121</v>
      </c>
      <c r="D54" s="225">
        <v>48964</v>
      </c>
      <c r="E54" s="55">
        <v>3148</v>
      </c>
      <c r="F54" s="253">
        <v>3126</v>
      </c>
      <c r="G54" s="253">
        <v>3408</v>
      </c>
      <c r="H54" s="189">
        <v>-7.63</v>
      </c>
      <c r="I54" s="188">
        <v>0.7</v>
      </c>
      <c r="J54" s="33"/>
      <c r="K54" s="33"/>
      <c r="L54" s="33"/>
      <c r="M54" s="33"/>
      <c r="N54" s="33"/>
      <c r="O54" s="33"/>
      <c r="P54" s="33"/>
      <c r="Q54" s="33"/>
      <c r="S54" s="33"/>
      <c r="T54" s="33"/>
      <c r="U54" s="33"/>
      <c r="V54" s="33"/>
      <c r="W54" s="33"/>
      <c r="X54" s="33"/>
      <c r="Y54" s="33"/>
      <c r="Z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</row>
    <row r="55" spans="2:59" ht="27" customHeight="1" x14ac:dyDescent="0.25">
      <c r="B55" s="175">
        <v>11</v>
      </c>
      <c r="C55" s="82" t="s">
        <v>175</v>
      </c>
      <c r="D55" s="224">
        <v>65935</v>
      </c>
      <c r="E55" s="67">
        <v>3123</v>
      </c>
      <c r="F55" s="68">
        <v>5984</v>
      </c>
      <c r="G55" s="68">
        <v>5777</v>
      </c>
      <c r="H55" s="189">
        <v>-45.94</v>
      </c>
      <c r="I55" s="188">
        <v>-47.81</v>
      </c>
      <c r="J55" s="33"/>
      <c r="K55" s="33"/>
      <c r="L55" s="33"/>
      <c r="M55" s="33"/>
      <c r="N55" s="33"/>
      <c r="O55" s="33"/>
      <c r="P55" s="33"/>
      <c r="Q55" s="33"/>
      <c r="S55" s="33"/>
      <c r="T55" s="33"/>
      <c r="U55" s="33"/>
      <c r="V55" s="33"/>
      <c r="W55" s="33"/>
      <c r="X55" s="33"/>
      <c r="Y55" s="33"/>
      <c r="Z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</row>
    <row r="56" spans="2:59" ht="26.4" x14ac:dyDescent="0.25">
      <c r="B56" s="175">
        <v>12</v>
      </c>
      <c r="C56" s="82" t="s">
        <v>176</v>
      </c>
      <c r="D56" s="224">
        <v>32600</v>
      </c>
      <c r="E56" s="67">
        <v>2300</v>
      </c>
      <c r="F56" s="68">
        <v>2236</v>
      </c>
      <c r="G56" s="68">
        <v>2436</v>
      </c>
      <c r="H56" s="189">
        <v>-5.58</v>
      </c>
      <c r="I56" s="188">
        <v>2.86</v>
      </c>
      <c r="J56" s="33"/>
      <c r="K56" s="33"/>
      <c r="L56" s="33"/>
      <c r="M56" s="33"/>
      <c r="N56" s="33"/>
      <c r="O56" s="33"/>
      <c r="P56" s="33"/>
      <c r="Q56" s="33"/>
      <c r="S56" s="33"/>
      <c r="T56" s="33"/>
      <c r="U56" s="33"/>
      <c r="V56" s="33"/>
      <c r="W56" s="33"/>
      <c r="X56" s="33"/>
      <c r="Y56" s="33"/>
      <c r="Z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</row>
    <row r="57" spans="2:59" ht="26.4" x14ac:dyDescent="0.25">
      <c r="B57" s="175">
        <v>13</v>
      </c>
      <c r="C57" s="82" t="s">
        <v>177</v>
      </c>
      <c r="D57" s="224">
        <v>16016</v>
      </c>
      <c r="E57" s="67">
        <v>1699</v>
      </c>
      <c r="F57" s="68">
        <v>1217</v>
      </c>
      <c r="G57" s="68">
        <v>1429</v>
      </c>
      <c r="H57" s="189">
        <v>18.89</v>
      </c>
      <c r="I57" s="188">
        <v>39.61</v>
      </c>
      <c r="J57" s="33"/>
      <c r="K57" s="33"/>
      <c r="L57" s="33"/>
      <c r="M57" s="33"/>
      <c r="N57" s="33"/>
      <c r="O57" s="33"/>
      <c r="P57" s="33"/>
      <c r="Q57" s="33"/>
      <c r="S57" s="33"/>
      <c r="T57" s="33"/>
      <c r="U57" s="33"/>
      <c r="V57" s="33"/>
      <c r="W57" s="33"/>
      <c r="X57" s="33"/>
      <c r="Y57" s="33"/>
      <c r="Z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</row>
    <row r="58" spans="2:59" ht="26.4" x14ac:dyDescent="0.25">
      <c r="B58" s="175">
        <v>14</v>
      </c>
      <c r="C58" s="82" t="s">
        <v>116</v>
      </c>
      <c r="D58" s="225">
        <v>50787</v>
      </c>
      <c r="E58" s="55">
        <v>1555</v>
      </c>
      <c r="F58" s="253">
        <v>1806</v>
      </c>
      <c r="G58" s="253">
        <v>2051</v>
      </c>
      <c r="H58" s="189">
        <v>-24.18</v>
      </c>
      <c r="I58" s="188">
        <v>-13.9</v>
      </c>
      <c r="J58" s="33"/>
      <c r="K58" s="33"/>
      <c r="L58" s="33"/>
      <c r="M58" s="33"/>
      <c r="N58" s="33"/>
      <c r="O58" s="33"/>
      <c r="P58" s="33"/>
      <c r="Q58" s="33"/>
      <c r="S58" s="33"/>
      <c r="T58" s="33"/>
      <c r="U58" s="33"/>
      <c r="V58" s="33"/>
      <c r="W58" s="33"/>
      <c r="X58" s="33"/>
      <c r="Y58" s="33"/>
      <c r="Z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</row>
    <row r="59" spans="2:59" ht="26.4" x14ac:dyDescent="0.25">
      <c r="B59" s="175">
        <v>15</v>
      </c>
      <c r="C59" s="82" t="s">
        <v>191</v>
      </c>
      <c r="D59" s="225">
        <v>31440</v>
      </c>
      <c r="E59" s="55">
        <v>1294</v>
      </c>
      <c r="F59" s="253">
        <v>2525</v>
      </c>
      <c r="G59" s="253">
        <v>1987</v>
      </c>
      <c r="H59" s="189">
        <v>-34.880000000000003</v>
      </c>
      <c r="I59" s="188">
        <v>-48.75</v>
      </c>
      <c r="J59" s="33"/>
      <c r="K59" s="33"/>
      <c r="L59" s="33"/>
      <c r="M59" s="33"/>
      <c r="N59" s="33"/>
      <c r="O59" s="33"/>
      <c r="P59" s="33"/>
      <c r="Q59" s="33"/>
      <c r="S59" s="33"/>
      <c r="T59" s="33"/>
      <c r="U59" s="33"/>
      <c r="V59" s="33"/>
      <c r="W59" s="33"/>
      <c r="X59" s="33"/>
      <c r="Y59" s="33"/>
      <c r="Z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</row>
    <row r="60" spans="2:59" thickBot="1" x14ac:dyDescent="0.3">
      <c r="B60" s="175">
        <v>16</v>
      </c>
      <c r="C60" s="82" t="s">
        <v>220</v>
      </c>
      <c r="D60" s="224">
        <v>10458</v>
      </c>
      <c r="E60" s="67">
        <v>1284</v>
      </c>
      <c r="F60" s="68">
        <v>960</v>
      </c>
      <c r="G60" s="68">
        <v>982</v>
      </c>
      <c r="H60" s="189">
        <v>30.75</v>
      </c>
      <c r="I60" s="188">
        <v>33.75</v>
      </c>
      <c r="N60" s="33"/>
      <c r="O60" s="33"/>
      <c r="P60" s="33"/>
      <c r="Q60" s="33"/>
      <c r="S60" s="33"/>
      <c r="T60" s="33"/>
      <c r="U60" s="33"/>
      <c r="V60" s="33"/>
      <c r="W60" s="33"/>
      <c r="X60" s="33"/>
      <c r="Y60" s="33"/>
      <c r="Z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</row>
    <row r="61" spans="2:59" ht="26.4" hidden="1" x14ac:dyDescent="0.25">
      <c r="B61" s="175">
        <v>17</v>
      </c>
      <c r="C61" s="82" t="s">
        <v>141</v>
      </c>
      <c r="D61" s="225">
        <v>27885</v>
      </c>
      <c r="E61" s="55">
        <v>1134</v>
      </c>
      <c r="F61" s="253">
        <v>1615</v>
      </c>
      <c r="G61" s="253">
        <v>985</v>
      </c>
      <c r="H61" s="189">
        <v>15.13</v>
      </c>
      <c r="I61" s="188">
        <v>-29.78</v>
      </c>
      <c r="J61" s="33"/>
      <c r="K61" s="33"/>
      <c r="L61" s="33"/>
      <c r="M61" s="33"/>
      <c r="N61" s="33"/>
      <c r="O61" s="33"/>
      <c r="P61" s="33"/>
      <c r="Q61" s="33"/>
      <c r="S61" s="33"/>
      <c r="T61" s="33"/>
      <c r="U61" s="33"/>
      <c r="V61" s="33"/>
      <c r="W61" s="33"/>
      <c r="X61" s="33"/>
      <c r="Y61" s="33"/>
      <c r="Z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</row>
    <row r="62" spans="2:59" ht="26.4" hidden="1" x14ac:dyDescent="0.25">
      <c r="B62" s="175">
        <v>18</v>
      </c>
      <c r="C62" s="82" t="s">
        <v>339</v>
      </c>
      <c r="D62" s="225">
        <v>28315</v>
      </c>
      <c r="E62" s="55">
        <v>883</v>
      </c>
      <c r="F62" s="253">
        <v>807</v>
      </c>
      <c r="G62" s="253">
        <v>1135</v>
      </c>
      <c r="H62" s="189">
        <v>-22.2</v>
      </c>
      <c r="I62" s="188">
        <v>9.42</v>
      </c>
      <c r="J62" s="33"/>
      <c r="K62" s="33"/>
      <c r="L62" s="33"/>
      <c r="M62" s="33"/>
      <c r="N62" s="33"/>
      <c r="O62" s="33"/>
      <c r="P62" s="33"/>
      <c r="Q62" s="33"/>
      <c r="S62" s="33"/>
      <c r="T62" s="33"/>
      <c r="U62" s="33"/>
      <c r="V62" s="33"/>
      <c r="W62" s="33"/>
      <c r="X62" s="33"/>
      <c r="Y62" s="33"/>
      <c r="Z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</row>
    <row r="63" spans="2:59" ht="26.4" hidden="1" x14ac:dyDescent="0.25">
      <c r="B63" s="175">
        <v>19</v>
      </c>
      <c r="C63" s="82" t="s">
        <v>209</v>
      </c>
      <c r="D63" s="224">
        <v>8403</v>
      </c>
      <c r="E63" s="67">
        <v>831</v>
      </c>
      <c r="F63" s="68">
        <v>450</v>
      </c>
      <c r="G63" s="68">
        <v>745</v>
      </c>
      <c r="H63" s="189">
        <v>11.54</v>
      </c>
      <c r="I63" s="188">
        <v>84.67</v>
      </c>
      <c r="N63" s="33"/>
      <c r="O63" s="33"/>
      <c r="P63" s="33"/>
      <c r="Q63" s="33"/>
      <c r="S63" s="33"/>
      <c r="T63" s="33"/>
      <c r="U63" s="33"/>
      <c r="V63" s="33"/>
      <c r="W63" s="33"/>
      <c r="X63" s="33"/>
      <c r="Y63" s="33"/>
      <c r="Z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</row>
    <row r="64" spans="2:59" ht="26.4" hidden="1" x14ac:dyDescent="0.25">
      <c r="B64" s="175">
        <v>20</v>
      </c>
      <c r="C64" s="82" t="s">
        <v>140</v>
      </c>
      <c r="D64" s="224">
        <v>16062</v>
      </c>
      <c r="E64" s="67">
        <v>791</v>
      </c>
      <c r="F64" s="68">
        <v>1058</v>
      </c>
      <c r="G64" s="68">
        <v>1211</v>
      </c>
      <c r="H64" s="189">
        <v>-34.68</v>
      </c>
      <c r="I64" s="188">
        <v>-25.24</v>
      </c>
      <c r="J64" s="33"/>
      <c r="K64" s="33"/>
      <c r="L64" s="33"/>
      <c r="M64" s="33"/>
      <c r="N64" s="33"/>
      <c r="O64" s="33"/>
      <c r="P64" s="33"/>
      <c r="Q64" s="33"/>
      <c r="S64" s="33"/>
      <c r="T64" s="33"/>
      <c r="U64" s="33"/>
      <c r="V64" s="33"/>
      <c r="W64" s="33"/>
      <c r="X64" s="33"/>
      <c r="Y64" s="33"/>
      <c r="Z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</row>
    <row r="65" spans="2:59" ht="26.4" hidden="1" x14ac:dyDescent="0.25">
      <c r="B65" s="175">
        <v>21</v>
      </c>
      <c r="C65" s="82" t="s">
        <v>130</v>
      </c>
      <c r="D65" s="224">
        <v>18425</v>
      </c>
      <c r="E65" s="67">
        <v>770</v>
      </c>
      <c r="F65" s="68">
        <v>836</v>
      </c>
      <c r="G65" s="68">
        <v>1109</v>
      </c>
      <c r="H65" s="189">
        <v>-30.57</v>
      </c>
      <c r="I65" s="188">
        <v>-7.89</v>
      </c>
      <c r="J65" s="33"/>
      <c r="K65" s="33"/>
      <c r="L65" s="33"/>
      <c r="M65" s="33"/>
      <c r="N65" s="33"/>
      <c r="O65" s="33"/>
      <c r="P65" s="33"/>
      <c r="Q65" s="33"/>
      <c r="S65" s="33"/>
      <c r="T65" s="33"/>
      <c r="U65" s="33"/>
      <c r="V65" s="33"/>
      <c r="W65" s="33"/>
      <c r="X65" s="33"/>
      <c r="Y65" s="33"/>
      <c r="Z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</row>
    <row r="66" spans="2:59" ht="26.4" hidden="1" x14ac:dyDescent="0.25">
      <c r="B66" s="175">
        <v>22</v>
      </c>
      <c r="C66" s="82" t="s">
        <v>128</v>
      </c>
      <c r="D66" s="224">
        <v>18963</v>
      </c>
      <c r="E66" s="67">
        <v>737</v>
      </c>
      <c r="F66" s="68">
        <v>842</v>
      </c>
      <c r="G66" s="68">
        <v>318</v>
      </c>
      <c r="H66" s="189">
        <v>131.76</v>
      </c>
      <c r="I66" s="188">
        <v>-12.47</v>
      </c>
      <c r="J66" s="33"/>
      <c r="K66" s="33"/>
      <c r="L66" s="33"/>
      <c r="M66" s="33"/>
      <c r="N66" s="33"/>
      <c r="O66" s="33"/>
      <c r="P66" s="33"/>
      <c r="Q66" s="33"/>
      <c r="S66" s="33"/>
      <c r="T66" s="33"/>
      <c r="U66" s="33"/>
      <c r="V66" s="33"/>
      <c r="W66" s="33"/>
      <c r="X66" s="33"/>
      <c r="Y66" s="33"/>
      <c r="Z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</row>
    <row r="67" spans="2:59" ht="26.4" hidden="1" x14ac:dyDescent="0.25">
      <c r="B67" s="175">
        <v>23</v>
      </c>
      <c r="C67" s="82" t="s">
        <v>139</v>
      </c>
      <c r="D67" s="224">
        <v>11090</v>
      </c>
      <c r="E67" s="67">
        <v>550</v>
      </c>
      <c r="F67" s="68">
        <v>647</v>
      </c>
      <c r="G67" s="68">
        <v>507</v>
      </c>
      <c r="H67" s="189">
        <v>8.48</v>
      </c>
      <c r="I67" s="188">
        <v>-14.99</v>
      </c>
      <c r="N67" s="33"/>
      <c r="O67" s="33"/>
      <c r="P67" s="33"/>
      <c r="Q67" s="33"/>
      <c r="S67" s="33"/>
      <c r="T67" s="33"/>
      <c r="U67" s="33"/>
      <c r="V67" s="33"/>
      <c r="W67" s="33"/>
      <c r="X67" s="33"/>
      <c r="Y67" s="33"/>
      <c r="Z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</row>
    <row r="68" spans="2:59" hidden="1" thickBot="1" x14ac:dyDescent="0.3">
      <c r="B68" s="175">
        <v>24</v>
      </c>
      <c r="C68" s="82" t="s">
        <v>129</v>
      </c>
      <c r="D68" s="224">
        <v>4273</v>
      </c>
      <c r="E68" s="67">
        <v>197</v>
      </c>
      <c r="F68" s="68">
        <v>331</v>
      </c>
      <c r="G68" s="68">
        <v>1001</v>
      </c>
      <c r="H68" s="189">
        <v>-80.319999999999993</v>
      </c>
      <c r="I68" s="188">
        <v>-40.479999999999997</v>
      </c>
      <c r="N68" s="33"/>
      <c r="O68" s="33"/>
      <c r="P68" s="33"/>
      <c r="Q68" s="33"/>
      <c r="S68" s="33"/>
      <c r="T68" s="33"/>
      <c r="U68" s="33"/>
      <c r="V68" s="33"/>
      <c r="W68" s="33"/>
      <c r="X68" s="33"/>
      <c r="Y68" s="33"/>
      <c r="Z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</row>
    <row r="69" spans="2:59" ht="26.4" x14ac:dyDescent="0.25">
      <c r="B69" s="175">
        <v>17</v>
      </c>
      <c r="C69" s="83" t="s">
        <v>178</v>
      </c>
      <c r="D69" s="226">
        <v>3857</v>
      </c>
      <c r="E69" s="56">
        <v>455</v>
      </c>
      <c r="F69" s="254">
        <v>423</v>
      </c>
      <c r="G69" s="254">
        <v>495</v>
      </c>
      <c r="H69" s="202">
        <v>-8.08</v>
      </c>
      <c r="I69" s="203">
        <v>7.57</v>
      </c>
      <c r="K69" s="153"/>
      <c r="L69" s="153"/>
      <c r="M69" s="153"/>
      <c r="N69" s="33"/>
      <c r="O69" s="33"/>
      <c r="P69" s="33"/>
      <c r="Q69" s="33"/>
      <c r="S69" s="33"/>
      <c r="T69" s="33"/>
      <c r="U69" s="33"/>
      <c r="V69" s="33"/>
      <c r="W69" s="33"/>
      <c r="X69" s="33"/>
      <c r="Y69" s="33"/>
      <c r="Z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</row>
    <row r="70" spans="2:59" ht="26.4" x14ac:dyDescent="0.25">
      <c r="B70" s="175">
        <v>18</v>
      </c>
      <c r="C70" s="98" t="s">
        <v>124</v>
      </c>
      <c r="D70" s="225">
        <v>1112</v>
      </c>
      <c r="E70" s="55">
        <v>229</v>
      </c>
      <c r="F70" s="253">
        <v>184</v>
      </c>
      <c r="G70" s="253">
        <v>225</v>
      </c>
      <c r="H70" s="189">
        <v>1.78</v>
      </c>
      <c r="I70" s="195">
        <v>24.46</v>
      </c>
      <c r="K70" s="153"/>
      <c r="L70" s="153"/>
      <c r="M70" s="153"/>
      <c r="N70" s="33"/>
      <c r="O70" s="33"/>
      <c r="P70" s="33"/>
      <c r="Q70" s="33"/>
      <c r="S70" s="33"/>
      <c r="T70" s="33"/>
      <c r="U70" s="33"/>
      <c r="V70" s="33"/>
      <c r="W70" s="33"/>
      <c r="X70" s="33"/>
      <c r="Y70" s="33"/>
      <c r="Z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</row>
    <row r="71" spans="2:59" ht="26.4" x14ac:dyDescent="0.25">
      <c r="B71" s="175">
        <v>19</v>
      </c>
      <c r="C71" s="98" t="s">
        <v>122</v>
      </c>
      <c r="D71" s="225">
        <v>1104</v>
      </c>
      <c r="E71" s="55">
        <v>187</v>
      </c>
      <c r="F71" s="253">
        <v>162</v>
      </c>
      <c r="G71" s="253">
        <v>181</v>
      </c>
      <c r="H71" s="189">
        <v>3.31</v>
      </c>
      <c r="I71" s="195">
        <v>15.43</v>
      </c>
      <c r="K71" s="153"/>
      <c r="L71" s="153"/>
      <c r="M71" s="153"/>
      <c r="N71" s="33"/>
      <c r="O71" s="33"/>
      <c r="P71" s="33"/>
      <c r="Q71" s="33"/>
      <c r="S71" s="33"/>
      <c r="T71" s="33"/>
      <c r="U71" s="33"/>
      <c r="V71" s="33"/>
      <c r="W71" s="33"/>
      <c r="X71" s="33"/>
      <c r="Y71" s="33"/>
      <c r="Z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</row>
    <row r="72" spans="2:59" thickBot="1" x14ac:dyDescent="0.3">
      <c r="B72" s="175">
        <v>20</v>
      </c>
      <c r="C72" s="181" t="s">
        <v>123</v>
      </c>
      <c r="D72" s="227">
        <v>703</v>
      </c>
      <c r="E72" s="62">
        <v>67</v>
      </c>
      <c r="F72" s="256">
        <v>104</v>
      </c>
      <c r="G72" s="256">
        <v>166</v>
      </c>
      <c r="H72" s="196">
        <v>-59.64</v>
      </c>
      <c r="I72" s="197">
        <v>-35.58</v>
      </c>
      <c r="K72" s="153"/>
      <c r="L72" s="153"/>
      <c r="M72" s="153"/>
      <c r="N72" s="33"/>
      <c r="O72" s="33"/>
      <c r="P72" s="33"/>
      <c r="Q72" s="33"/>
      <c r="S72" s="33"/>
      <c r="T72" s="33"/>
      <c r="U72" s="33"/>
      <c r="V72" s="33"/>
      <c r="W72" s="33"/>
      <c r="X72" s="33"/>
      <c r="Y72" s="33"/>
      <c r="Z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</row>
    <row r="73" spans="2:59" thickBot="1" x14ac:dyDescent="0.3">
      <c r="B73" s="175"/>
      <c r="C73" s="251" t="s">
        <v>245</v>
      </c>
      <c r="D73" s="239">
        <v>6776</v>
      </c>
      <c r="E73" s="110">
        <v>938</v>
      </c>
      <c r="F73" s="237">
        <v>873</v>
      </c>
      <c r="G73" s="237">
        <v>1067</v>
      </c>
      <c r="H73" s="196">
        <v>-12.09</v>
      </c>
      <c r="I73" s="197">
        <v>7.45</v>
      </c>
      <c r="N73" s="33"/>
      <c r="O73" s="33"/>
      <c r="P73" s="33"/>
      <c r="Q73" s="33"/>
      <c r="S73" s="33"/>
      <c r="T73" s="33"/>
      <c r="U73" s="33"/>
      <c r="V73" s="33"/>
      <c r="W73" s="33"/>
      <c r="X73" s="33"/>
      <c r="Y73" s="33"/>
      <c r="Z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</row>
    <row r="77" spans="2:59" ht="27" customHeight="1" x14ac:dyDescent="0.25">
      <c r="B77" s="60"/>
      <c r="C77" s="36"/>
      <c r="D77" s="58"/>
      <c r="E77" s="59"/>
      <c r="F77" s="59"/>
      <c r="G77" s="200"/>
      <c r="H77" s="201"/>
      <c r="N77" s="33"/>
      <c r="O77" s="33"/>
      <c r="P77" s="33"/>
      <c r="Q77" s="33"/>
      <c r="S77" s="33"/>
      <c r="T77" s="33"/>
      <c r="U77" s="33"/>
      <c r="V77" s="33"/>
      <c r="W77" s="33"/>
      <c r="X77" s="33"/>
      <c r="Y77" s="33"/>
      <c r="Z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</row>
    <row r="78" spans="2:59" ht="27" customHeight="1" x14ac:dyDescent="0.25">
      <c r="B78" s="343" t="s">
        <v>310</v>
      </c>
      <c r="C78" s="343"/>
      <c r="D78" s="343"/>
      <c r="E78" s="343"/>
      <c r="F78" s="343"/>
      <c r="G78" s="343"/>
      <c r="H78" s="343"/>
      <c r="N78" s="33"/>
      <c r="O78" s="33"/>
      <c r="P78" s="33"/>
      <c r="Q78" s="33"/>
      <c r="S78" s="33"/>
      <c r="T78" s="33"/>
      <c r="U78" s="33"/>
      <c r="V78" s="33"/>
      <c r="W78" s="33"/>
      <c r="X78" s="33"/>
      <c r="Y78" s="33"/>
      <c r="Z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</row>
    <row r="79" spans="2:59" ht="27" customHeight="1" x14ac:dyDescent="0.25">
      <c r="B79" s="343" t="s">
        <v>330</v>
      </c>
      <c r="C79" s="343"/>
      <c r="D79" s="343"/>
      <c r="E79" s="343"/>
      <c r="F79" s="343"/>
      <c r="G79" s="343"/>
      <c r="H79" s="343"/>
      <c r="N79" s="33"/>
      <c r="O79" s="33"/>
      <c r="P79" s="33"/>
      <c r="Q79" s="33"/>
      <c r="S79" s="33"/>
      <c r="T79" s="33"/>
      <c r="U79" s="33"/>
      <c r="V79" s="33"/>
      <c r="W79" s="33"/>
      <c r="X79" s="33"/>
      <c r="Y79" s="33"/>
      <c r="Z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</row>
    <row r="80" spans="2:59" ht="27" customHeight="1" x14ac:dyDescent="0.25">
      <c r="B80" s="343" t="s">
        <v>354</v>
      </c>
      <c r="C80" s="343"/>
      <c r="D80" s="343"/>
      <c r="E80" s="343"/>
      <c r="F80" s="343"/>
      <c r="G80" s="343"/>
      <c r="H80" s="343"/>
      <c r="N80" s="33"/>
      <c r="O80" s="33"/>
      <c r="P80" s="33"/>
      <c r="Q80" s="33"/>
      <c r="S80" s="33"/>
      <c r="T80" s="33"/>
      <c r="U80" s="33"/>
      <c r="V80" s="33"/>
      <c r="W80" s="33"/>
      <c r="X80" s="33"/>
      <c r="Y80" s="33"/>
      <c r="Z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</row>
    <row r="81" spans="2:59" ht="27" customHeight="1" thickBot="1" x14ac:dyDescent="0.3">
      <c r="D81" s="33"/>
      <c r="I81" s="33"/>
      <c r="J81" s="33"/>
      <c r="K81" s="33"/>
      <c r="L81" s="33"/>
      <c r="M81" s="33"/>
      <c r="N81" s="33"/>
      <c r="O81" s="33"/>
      <c r="P81" s="33"/>
      <c r="Q81" s="33"/>
      <c r="S81" s="33"/>
      <c r="T81" s="33"/>
      <c r="U81" s="33"/>
      <c r="V81" s="33"/>
      <c r="W81" s="33"/>
      <c r="X81" s="33"/>
      <c r="Y81" s="33"/>
      <c r="Z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</row>
    <row r="82" spans="2:59" ht="27" customHeight="1" x14ac:dyDescent="0.25">
      <c r="B82" s="69" t="s">
        <v>172</v>
      </c>
      <c r="C82" s="63" t="s">
        <v>173</v>
      </c>
      <c r="D82" s="344" t="s">
        <v>162</v>
      </c>
      <c r="E82" s="345"/>
      <c r="F82" s="345"/>
      <c r="G82" s="63" t="s">
        <v>147</v>
      </c>
      <c r="H82" s="64" t="s">
        <v>147</v>
      </c>
      <c r="I82" s="33"/>
      <c r="J82" s="33"/>
      <c r="K82" s="33"/>
      <c r="L82" s="33"/>
      <c r="M82" s="33"/>
      <c r="N82" s="33"/>
      <c r="O82" s="33"/>
      <c r="P82" s="33"/>
      <c r="Q82" s="33"/>
      <c r="S82" s="33"/>
      <c r="T82" s="33"/>
      <c r="U82" s="33"/>
      <c r="V82" s="33"/>
      <c r="W82" s="33"/>
      <c r="X82" s="33"/>
      <c r="Y82" s="33"/>
      <c r="Z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</row>
    <row r="83" spans="2:59" ht="27" customHeight="1" x14ac:dyDescent="0.25">
      <c r="B83" s="70"/>
      <c r="C83" s="52"/>
      <c r="D83" s="339" t="s">
        <v>344</v>
      </c>
      <c r="E83" s="341">
        <v>2019</v>
      </c>
      <c r="F83" s="341">
        <v>2018</v>
      </c>
      <c r="G83" s="54" t="s">
        <v>163</v>
      </c>
      <c r="H83" s="71" t="s">
        <v>163</v>
      </c>
      <c r="I83" s="33"/>
      <c r="J83" s="33"/>
      <c r="K83" s="33"/>
      <c r="L83" s="33"/>
      <c r="M83" s="33"/>
      <c r="N83" s="33"/>
      <c r="O83" s="33"/>
      <c r="P83" s="33"/>
      <c r="Q83" s="33"/>
      <c r="S83" s="33"/>
      <c r="T83" s="33"/>
      <c r="U83" s="33"/>
      <c r="V83" s="33"/>
      <c r="W83" s="33"/>
      <c r="X83" s="33"/>
      <c r="Y83" s="33"/>
      <c r="Z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</row>
    <row r="84" spans="2:59" ht="27" customHeight="1" thickBot="1" x14ac:dyDescent="0.3">
      <c r="B84" s="65"/>
      <c r="C84" s="66"/>
      <c r="D84" s="340"/>
      <c r="E84" s="342"/>
      <c r="F84" s="342"/>
      <c r="G84" s="105" t="s">
        <v>345</v>
      </c>
      <c r="H84" s="104" t="s">
        <v>346</v>
      </c>
      <c r="I84" s="33"/>
      <c r="J84" s="33"/>
      <c r="K84" s="33"/>
      <c r="L84" s="33"/>
      <c r="M84" s="33"/>
      <c r="N84" s="33"/>
      <c r="O84" s="33"/>
      <c r="P84" s="33"/>
      <c r="Q84" s="33"/>
      <c r="S84" s="33"/>
      <c r="T84" s="33"/>
      <c r="U84" s="33"/>
      <c r="V84" s="33"/>
      <c r="W84" s="33"/>
      <c r="X84" s="33"/>
      <c r="Y84" s="33"/>
      <c r="Z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</row>
    <row r="85" spans="2:59" ht="27" customHeight="1" x14ac:dyDescent="0.25">
      <c r="B85" s="57">
        <v>1</v>
      </c>
      <c r="C85" s="83" t="s">
        <v>131</v>
      </c>
      <c r="D85" s="56">
        <v>497</v>
      </c>
      <c r="E85" s="254">
        <v>417</v>
      </c>
      <c r="F85" s="254">
        <v>360</v>
      </c>
      <c r="G85" s="202">
        <v>38.06</v>
      </c>
      <c r="H85" s="203">
        <v>19.18</v>
      </c>
      <c r="I85" s="33"/>
      <c r="J85" s="33"/>
      <c r="K85" s="33"/>
      <c r="L85" s="33"/>
      <c r="M85" s="33"/>
      <c r="N85" s="33"/>
      <c r="O85" s="33"/>
      <c r="P85" s="33"/>
      <c r="Q85" s="33"/>
      <c r="S85" s="33"/>
      <c r="T85" s="33"/>
      <c r="U85" s="33"/>
      <c r="V85" s="33"/>
      <c r="W85" s="33"/>
      <c r="X85" s="33"/>
      <c r="Y85" s="33"/>
      <c r="Z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</row>
    <row r="86" spans="2:59" ht="27" customHeight="1" x14ac:dyDescent="0.25">
      <c r="B86" s="57">
        <v>2</v>
      </c>
      <c r="C86" s="98" t="s">
        <v>129</v>
      </c>
      <c r="D86" s="67">
        <v>197</v>
      </c>
      <c r="E86" s="68">
        <v>331</v>
      </c>
      <c r="F86" s="68">
        <v>1001</v>
      </c>
      <c r="G86" s="189">
        <v>-80.319999999999993</v>
      </c>
      <c r="H86" s="195">
        <v>-40.479999999999997</v>
      </c>
      <c r="I86" s="33"/>
      <c r="J86" s="33"/>
      <c r="K86" s="33"/>
      <c r="L86" s="33"/>
      <c r="M86" s="33"/>
      <c r="N86" s="33"/>
      <c r="O86" s="33"/>
      <c r="P86" s="33"/>
      <c r="Q86" s="33"/>
      <c r="S86" s="33"/>
      <c r="T86" s="33"/>
      <c r="U86" s="33"/>
      <c r="V86" s="33"/>
      <c r="W86" s="33"/>
      <c r="X86" s="33"/>
      <c r="Y86" s="33"/>
      <c r="Z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</row>
    <row r="87" spans="2:59" ht="27" customHeight="1" x14ac:dyDescent="0.25">
      <c r="B87" s="57">
        <v>3</v>
      </c>
      <c r="C87" s="84" t="s">
        <v>137</v>
      </c>
      <c r="D87" s="67">
        <v>159</v>
      </c>
      <c r="E87" s="68">
        <v>17</v>
      </c>
      <c r="F87" s="68">
        <v>0</v>
      </c>
      <c r="G87" s="189">
        <v>0</v>
      </c>
      <c r="H87" s="195">
        <v>835.29</v>
      </c>
      <c r="I87" s="33"/>
      <c r="J87" s="33"/>
      <c r="K87" s="33"/>
      <c r="L87" s="33"/>
      <c r="M87" s="33"/>
      <c r="N87" s="33"/>
      <c r="O87" s="33"/>
      <c r="P87" s="33"/>
      <c r="Q87" s="33"/>
      <c r="S87" s="33"/>
      <c r="T87" s="33"/>
      <c r="U87" s="33"/>
      <c r="V87" s="33"/>
      <c r="W87" s="33"/>
      <c r="X87" s="33"/>
      <c r="Y87" s="33"/>
      <c r="Z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</row>
    <row r="88" spans="2:59" ht="27" customHeight="1" x14ac:dyDescent="0.25">
      <c r="B88" s="57">
        <v>4</v>
      </c>
      <c r="C88" s="98" t="s">
        <v>180</v>
      </c>
      <c r="D88" s="67">
        <v>17</v>
      </c>
      <c r="E88" s="68">
        <v>0</v>
      </c>
      <c r="F88" s="68">
        <v>16</v>
      </c>
      <c r="G88" s="189">
        <v>6.25</v>
      </c>
      <c r="H88" s="195">
        <v>0</v>
      </c>
      <c r="I88" s="33"/>
      <c r="J88" s="33"/>
      <c r="K88" s="33"/>
      <c r="L88" s="33"/>
      <c r="M88" s="33"/>
      <c r="N88" s="33"/>
      <c r="O88" s="33"/>
      <c r="P88" s="33"/>
      <c r="Q88" s="33"/>
      <c r="S88" s="33"/>
      <c r="T88" s="33"/>
      <c r="U88" s="33"/>
      <c r="V88" s="33"/>
      <c r="W88" s="33"/>
      <c r="X88" s="33"/>
      <c r="Y88" s="33"/>
      <c r="Z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</row>
    <row r="89" spans="2:59" ht="27" customHeight="1" x14ac:dyDescent="0.25">
      <c r="B89" s="57">
        <v>5</v>
      </c>
      <c r="C89" s="98" t="s">
        <v>179</v>
      </c>
      <c r="D89" s="67">
        <v>10</v>
      </c>
      <c r="E89" s="68">
        <v>7</v>
      </c>
      <c r="F89" s="68">
        <v>5</v>
      </c>
      <c r="G89" s="189">
        <v>100</v>
      </c>
      <c r="H89" s="195">
        <v>42.86</v>
      </c>
      <c r="I89" s="33"/>
      <c r="J89" s="33"/>
      <c r="K89" s="33"/>
      <c r="L89" s="33"/>
      <c r="M89" s="33"/>
      <c r="N89" s="33"/>
      <c r="O89" s="33"/>
      <c r="P89" s="33"/>
      <c r="Q89" s="33"/>
      <c r="S89" s="33"/>
      <c r="T89" s="33"/>
      <c r="U89" s="33"/>
      <c r="V89" s="33"/>
      <c r="W89" s="33"/>
      <c r="X89" s="33"/>
      <c r="Y89" s="33"/>
      <c r="Z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</row>
    <row r="90" spans="2:59" ht="27" customHeight="1" x14ac:dyDescent="0.25">
      <c r="B90" s="57">
        <v>6</v>
      </c>
      <c r="C90" s="84" t="s">
        <v>132</v>
      </c>
      <c r="D90" s="55">
        <v>6</v>
      </c>
      <c r="E90" s="253">
        <v>18</v>
      </c>
      <c r="F90" s="253">
        <v>4</v>
      </c>
      <c r="G90" s="189">
        <v>50</v>
      </c>
      <c r="H90" s="195">
        <v>-66.67</v>
      </c>
      <c r="I90" s="33"/>
      <c r="J90" s="33"/>
      <c r="K90" s="33"/>
      <c r="L90" s="33"/>
      <c r="M90" s="33"/>
      <c r="N90" s="33"/>
      <c r="O90" s="33"/>
      <c r="P90" s="33"/>
      <c r="Q90" s="33"/>
      <c r="S90" s="33"/>
      <c r="T90" s="33"/>
      <c r="U90" s="33"/>
      <c r="V90" s="33"/>
      <c r="W90" s="33"/>
      <c r="X90" s="33"/>
      <c r="Y90" s="33"/>
      <c r="Z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</row>
    <row r="91" spans="2:59" ht="27" customHeight="1" x14ac:dyDescent="0.25">
      <c r="B91" s="57">
        <v>7</v>
      </c>
      <c r="C91" s="84" t="s">
        <v>134</v>
      </c>
      <c r="D91" s="55">
        <v>0</v>
      </c>
      <c r="E91" s="253">
        <v>45</v>
      </c>
      <c r="F91" s="253">
        <v>37</v>
      </c>
      <c r="G91" s="189">
        <v>-100</v>
      </c>
      <c r="H91" s="195">
        <v>-100</v>
      </c>
      <c r="I91" s="33"/>
      <c r="J91" s="33"/>
      <c r="K91" s="33"/>
      <c r="L91" s="33"/>
      <c r="M91" s="33"/>
      <c r="N91" s="33"/>
      <c r="O91" s="33"/>
      <c r="P91" s="33"/>
      <c r="Q91" s="33"/>
      <c r="S91" s="33"/>
      <c r="T91" s="33"/>
      <c r="U91" s="33"/>
      <c r="V91" s="33"/>
      <c r="W91" s="33"/>
      <c r="X91" s="33"/>
      <c r="Y91" s="33"/>
      <c r="Z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</row>
    <row r="92" spans="2:59" ht="27" customHeight="1" x14ac:dyDescent="0.25">
      <c r="B92" s="57">
        <v>8</v>
      </c>
      <c r="C92" s="84" t="s">
        <v>135</v>
      </c>
      <c r="D92" s="55">
        <v>0</v>
      </c>
      <c r="E92" s="253">
        <v>0</v>
      </c>
      <c r="F92" s="253">
        <v>6</v>
      </c>
      <c r="G92" s="189">
        <v>-100</v>
      </c>
      <c r="H92" s="195">
        <v>0</v>
      </c>
      <c r="I92" s="33"/>
      <c r="J92" s="33"/>
      <c r="K92" s="33"/>
      <c r="L92" s="33"/>
      <c r="M92" s="33"/>
      <c r="N92" s="33"/>
      <c r="O92" s="33"/>
      <c r="P92" s="33"/>
      <c r="Q92" s="33"/>
      <c r="S92" s="33"/>
      <c r="T92" s="33"/>
      <c r="U92" s="33"/>
      <c r="V92" s="33"/>
      <c r="W92" s="33"/>
      <c r="X92" s="33"/>
      <c r="Y92" s="33"/>
      <c r="Z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</row>
    <row r="93" spans="2:59" ht="27" customHeight="1" x14ac:dyDescent="0.25">
      <c r="B93" s="57">
        <v>9</v>
      </c>
      <c r="C93" s="98" t="s">
        <v>181</v>
      </c>
      <c r="D93" s="67">
        <v>0</v>
      </c>
      <c r="E93" s="68">
        <v>26</v>
      </c>
      <c r="F93" s="68">
        <v>0</v>
      </c>
      <c r="G93" s="189">
        <v>0</v>
      </c>
      <c r="H93" s="195">
        <v>-100</v>
      </c>
      <c r="I93" s="33"/>
      <c r="J93" s="33"/>
      <c r="K93" s="33"/>
      <c r="L93" s="33"/>
      <c r="M93" s="33"/>
      <c r="N93" s="33"/>
      <c r="O93" s="33"/>
      <c r="P93" s="33"/>
      <c r="Q93" s="33"/>
      <c r="S93" s="33"/>
      <c r="T93" s="33"/>
      <c r="U93" s="33"/>
      <c r="V93" s="33"/>
      <c r="W93" s="33"/>
      <c r="X93" s="33"/>
      <c r="Y93" s="33"/>
      <c r="Z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</row>
    <row r="94" spans="2:59" ht="27" customHeight="1" x14ac:dyDescent="0.25">
      <c r="B94" s="57">
        <v>10</v>
      </c>
      <c r="C94" s="98" t="s">
        <v>136</v>
      </c>
      <c r="D94" s="67">
        <v>0</v>
      </c>
      <c r="E94" s="68">
        <v>0</v>
      </c>
      <c r="F94" s="68">
        <v>0</v>
      </c>
      <c r="G94" s="189">
        <v>0</v>
      </c>
      <c r="H94" s="195">
        <v>0</v>
      </c>
      <c r="I94" s="33"/>
      <c r="J94" s="33"/>
      <c r="K94" s="33"/>
      <c r="L94" s="33"/>
      <c r="M94" s="33"/>
      <c r="N94" s="33"/>
      <c r="O94" s="33"/>
      <c r="P94" s="33"/>
      <c r="Q94" s="33"/>
      <c r="S94" s="33"/>
      <c r="T94" s="33"/>
      <c r="U94" s="33"/>
      <c r="V94" s="33"/>
      <c r="W94" s="33"/>
      <c r="X94" s="33"/>
      <c r="Y94" s="33"/>
      <c r="Z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</row>
    <row r="95" spans="2:59" ht="27" customHeight="1" x14ac:dyDescent="0.25">
      <c r="B95" s="57">
        <v>11</v>
      </c>
      <c r="C95" s="98" t="s">
        <v>133</v>
      </c>
      <c r="D95" s="67">
        <v>0</v>
      </c>
      <c r="E95" s="68">
        <v>0</v>
      </c>
      <c r="F95" s="68">
        <v>23</v>
      </c>
      <c r="G95" s="189">
        <v>-100</v>
      </c>
      <c r="H95" s="195">
        <v>0</v>
      </c>
      <c r="I95" s="33"/>
      <c r="J95" s="33"/>
      <c r="K95" s="33"/>
      <c r="L95" s="33"/>
      <c r="M95" s="33"/>
      <c r="N95" s="33"/>
      <c r="O95" s="33"/>
      <c r="P95" s="33"/>
      <c r="Q95" s="33"/>
      <c r="S95" s="33"/>
      <c r="T95" s="33"/>
      <c r="U95" s="33"/>
      <c r="V95" s="33"/>
      <c r="W95" s="33"/>
      <c r="X95" s="33"/>
      <c r="Y95" s="33"/>
      <c r="Z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</row>
    <row r="96" spans="2:59" ht="27" customHeight="1" thickBot="1" x14ac:dyDescent="0.3">
      <c r="B96" s="57">
        <v>12</v>
      </c>
      <c r="C96" s="181" t="s">
        <v>182</v>
      </c>
      <c r="D96" s="110">
        <v>0</v>
      </c>
      <c r="E96" s="255">
        <v>2</v>
      </c>
      <c r="F96" s="255">
        <v>0</v>
      </c>
      <c r="G96" s="196">
        <v>0</v>
      </c>
      <c r="H96" s="197">
        <v>-100</v>
      </c>
      <c r="I96" s="33"/>
      <c r="J96" s="33"/>
      <c r="K96" s="33"/>
      <c r="L96" s="33"/>
      <c r="M96" s="33"/>
      <c r="N96" s="33"/>
      <c r="O96" s="33"/>
      <c r="P96" s="33"/>
      <c r="Q96" s="33"/>
      <c r="S96" s="33"/>
      <c r="T96" s="33"/>
      <c r="U96" s="33"/>
      <c r="V96" s="33"/>
      <c r="W96" s="33"/>
      <c r="X96" s="33"/>
      <c r="Y96" s="33"/>
      <c r="Z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</row>
    <row r="97" spans="2:59" ht="27" customHeight="1" thickBot="1" x14ac:dyDescent="0.3">
      <c r="C97" s="60" t="s">
        <v>246</v>
      </c>
      <c r="D97" s="212">
        <v>886</v>
      </c>
      <c r="E97" s="237">
        <v>863</v>
      </c>
      <c r="F97" s="237">
        <v>1452</v>
      </c>
      <c r="G97" s="196">
        <v>-38.979999999999997</v>
      </c>
      <c r="H97" s="197">
        <v>2.67</v>
      </c>
      <c r="I97" s="33"/>
      <c r="J97" s="33"/>
      <c r="K97" s="33"/>
      <c r="L97" s="33"/>
      <c r="M97" s="33"/>
      <c r="N97" s="33"/>
      <c r="O97" s="33"/>
      <c r="P97" s="33"/>
      <c r="Q97" s="33"/>
      <c r="S97" s="33"/>
      <c r="T97" s="33"/>
      <c r="U97" s="33"/>
      <c r="V97" s="33"/>
      <c r="W97" s="33"/>
      <c r="X97" s="33"/>
      <c r="Y97" s="33"/>
      <c r="Z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</row>
    <row r="100" spans="2:59" ht="27" customHeight="1" x14ac:dyDescent="0.25">
      <c r="B100" s="343" t="s">
        <v>311</v>
      </c>
      <c r="C100" s="343"/>
      <c r="D100" s="343"/>
      <c r="E100" s="343"/>
      <c r="F100" s="343"/>
      <c r="G100" s="343"/>
      <c r="H100" s="343"/>
      <c r="I100" s="33"/>
      <c r="J100" s="33"/>
      <c r="K100" s="33"/>
      <c r="L100" s="33"/>
      <c r="M100" s="33"/>
      <c r="N100" s="33"/>
      <c r="O100" s="33"/>
      <c r="P100" s="33"/>
      <c r="Q100" s="33"/>
      <c r="S100" s="33"/>
      <c r="T100" s="33"/>
      <c r="U100" s="33"/>
      <c r="V100" s="33"/>
      <c r="W100" s="33"/>
      <c r="X100" s="33"/>
      <c r="Y100" s="33"/>
      <c r="Z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</row>
    <row r="101" spans="2:59" ht="27" customHeight="1" x14ac:dyDescent="0.25">
      <c r="B101" s="343" t="s">
        <v>330</v>
      </c>
      <c r="C101" s="343"/>
      <c r="D101" s="343"/>
      <c r="E101" s="343"/>
      <c r="F101" s="343"/>
      <c r="G101" s="343"/>
      <c r="H101" s="343"/>
      <c r="I101" s="33"/>
      <c r="J101" s="33"/>
      <c r="K101" s="33"/>
      <c r="L101" s="33"/>
      <c r="M101" s="33"/>
      <c r="N101" s="33"/>
      <c r="O101" s="33"/>
      <c r="P101" s="33"/>
      <c r="Q101" s="33"/>
      <c r="S101" s="33"/>
      <c r="T101" s="33"/>
      <c r="U101" s="33"/>
      <c r="V101" s="33"/>
      <c r="W101" s="33"/>
      <c r="X101" s="33"/>
      <c r="Y101" s="33"/>
      <c r="Z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</row>
    <row r="102" spans="2:59" ht="27" customHeight="1" x14ac:dyDescent="0.25">
      <c r="B102" s="343" t="s">
        <v>354</v>
      </c>
      <c r="C102" s="343"/>
      <c r="D102" s="343"/>
      <c r="E102" s="343"/>
      <c r="F102" s="343"/>
      <c r="G102" s="343"/>
      <c r="H102" s="343"/>
      <c r="I102" s="33"/>
      <c r="J102" s="33"/>
      <c r="K102" s="33"/>
      <c r="L102" s="33"/>
      <c r="M102" s="33"/>
      <c r="N102" s="33"/>
      <c r="O102" s="33"/>
      <c r="P102" s="33"/>
      <c r="Q102" s="33"/>
      <c r="S102" s="33"/>
      <c r="T102" s="33"/>
      <c r="U102" s="33"/>
      <c r="V102" s="33"/>
      <c r="W102" s="33"/>
      <c r="X102" s="33"/>
      <c r="Y102" s="33"/>
      <c r="Z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</row>
    <row r="103" spans="2:59" ht="27" customHeight="1" thickBot="1" x14ac:dyDescent="0.3">
      <c r="D103" s="33"/>
      <c r="I103" s="33"/>
      <c r="J103" s="33"/>
      <c r="K103" s="33"/>
      <c r="L103" s="33"/>
      <c r="M103" s="33"/>
      <c r="N103" s="33"/>
      <c r="O103" s="33"/>
      <c r="P103" s="33"/>
      <c r="Q103" s="33"/>
      <c r="S103" s="33"/>
      <c r="T103" s="33"/>
      <c r="U103" s="33"/>
      <c r="V103" s="33"/>
      <c r="W103" s="33"/>
      <c r="X103" s="33"/>
      <c r="Y103" s="33"/>
      <c r="Z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</row>
    <row r="104" spans="2:59" ht="27" customHeight="1" x14ac:dyDescent="0.25">
      <c r="B104" s="69" t="s">
        <v>172</v>
      </c>
      <c r="C104" s="63" t="s">
        <v>173</v>
      </c>
      <c r="D104" s="344" t="s">
        <v>162</v>
      </c>
      <c r="E104" s="345"/>
      <c r="F104" s="345"/>
      <c r="G104" s="63" t="s">
        <v>147</v>
      </c>
      <c r="H104" s="64" t="s">
        <v>147</v>
      </c>
      <c r="I104" s="33"/>
      <c r="J104" s="33"/>
      <c r="K104" s="33"/>
      <c r="L104" s="33"/>
      <c r="M104" s="33"/>
      <c r="N104" s="33"/>
      <c r="O104" s="33"/>
      <c r="P104" s="33"/>
      <c r="Q104" s="33"/>
      <c r="S104" s="33"/>
      <c r="T104" s="33"/>
      <c r="U104" s="33"/>
      <c r="V104" s="33"/>
      <c r="W104" s="33"/>
      <c r="X104" s="33"/>
      <c r="Y104" s="33"/>
      <c r="Z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</row>
    <row r="105" spans="2:59" ht="27" customHeight="1" x14ac:dyDescent="0.25">
      <c r="B105" s="70"/>
      <c r="C105" s="52"/>
      <c r="D105" s="339" t="s">
        <v>344</v>
      </c>
      <c r="E105" s="341">
        <v>2019</v>
      </c>
      <c r="F105" s="341">
        <v>2018</v>
      </c>
      <c r="G105" s="54" t="s">
        <v>163</v>
      </c>
      <c r="H105" s="71" t="s">
        <v>163</v>
      </c>
      <c r="I105" s="33"/>
      <c r="J105" s="33"/>
      <c r="K105" s="33"/>
      <c r="L105" s="33"/>
      <c r="M105" s="33"/>
      <c r="N105" s="33"/>
      <c r="O105" s="33"/>
      <c r="P105" s="33"/>
      <c r="Q105" s="33"/>
      <c r="S105" s="33"/>
      <c r="T105" s="33"/>
      <c r="U105" s="33"/>
      <c r="V105" s="33"/>
      <c r="W105" s="33"/>
      <c r="X105" s="33"/>
      <c r="Y105" s="33"/>
      <c r="Z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</row>
    <row r="106" spans="2:59" ht="27" customHeight="1" thickBot="1" x14ac:dyDescent="0.3">
      <c r="B106" s="65"/>
      <c r="C106" s="66"/>
      <c r="D106" s="340"/>
      <c r="E106" s="342"/>
      <c r="F106" s="342"/>
      <c r="G106" s="105" t="s">
        <v>345</v>
      </c>
      <c r="H106" s="104" t="s">
        <v>346</v>
      </c>
      <c r="I106" s="33"/>
      <c r="J106" s="33"/>
      <c r="K106" s="33"/>
      <c r="L106" s="33"/>
      <c r="M106" s="33"/>
      <c r="N106" s="33"/>
      <c r="O106" s="33"/>
      <c r="P106" s="33"/>
      <c r="Q106" s="33"/>
      <c r="S106" s="33"/>
      <c r="T106" s="33"/>
      <c r="U106" s="33"/>
      <c r="V106" s="33"/>
      <c r="W106" s="33"/>
      <c r="X106" s="33"/>
      <c r="Y106" s="33"/>
      <c r="Z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</row>
    <row r="107" spans="2:59" ht="27" customHeight="1" x14ac:dyDescent="0.25">
      <c r="B107" s="57">
        <v>1</v>
      </c>
      <c r="C107" s="83" t="s">
        <v>118</v>
      </c>
      <c r="D107" s="56">
        <v>9864</v>
      </c>
      <c r="E107" s="254">
        <v>12802</v>
      </c>
      <c r="F107" s="254">
        <v>14740</v>
      </c>
      <c r="G107" s="202">
        <v>-33.08</v>
      </c>
      <c r="H107" s="203">
        <v>-22.95</v>
      </c>
      <c r="I107" s="33"/>
      <c r="J107" s="33"/>
      <c r="K107" s="33"/>
      <c r="L107" s="33"/>
      <c r="M107" s="33"/>
      <c r="N107" s="33"/>
      <c r="O107" s="33"/>
      <c r="P107" s="33"/>
      <c r="Q107" s="33"/>
      <c r="S107" s="33"/>
      <c r="T107" s="33"/>
      <c r="U107" s="33"/>
      <c r="V107" s="33"/>
      <c r="W107" s="33"/>
      <c r="X107" s="33"/>
      <c r="Y107" s="33"/>
      <c r="Z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</row>
    <row r="108" spans="2:59" ht="27" customHeight="1" x14ac:dyDescent="0.25">
      <c r="B108" s="57">
        <v>2</v>
      </c>
      <c r="C108" s="84" t="s">
        <v>191</v>
      </c>
      <c r="D108" s="55">
        <v>1294</v>
      </c>
      <c r="E108" s="253">
        <v>2525</v>
      </c>
      <c r="F108" s="253">
        <v>1987</v>
      </c>
      <c r="G108" s="189">
        <v>-34.880000000000003</v>
      </c>
      <c r="H108" s="195">
        <v>-48.75</v>
      </c>
      <c r="I108" s="33"/>
      <c r="J108" s="33"/>
      <c r="K108" s="33"/>
      <c r="L108" s="33"/>
      <c r="M108" s="33"/>
      <c r="N108" s="33"/>
      <c r="O108" s="33"/>
      <c r="P108" s="33"/>
      <c r="Q108" s="33"/>
      <c r="S108" s="33"/>
      <c r="T108" s="33"/>
      <c r="U108" s="33"/>
      <c r="V108" s="33"/>
      <c r="W108" s="33"/>
      <c r="X108" s="33"/>
      <c r="Y108" s="33"/>
      <c r="Z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</row>
    <row r="109" spans="2:59" ht="27" customHeight="1" x14ac:dyDescent="0.25">
      <c r="B109" s="57">
        <v>3</v>
      </c>
      <c r="C109" s="84" t="s">
        <v>193</v>
      </c>
      <c r="D109" s="55">
        <v>16</v>
      </c>
      <c r="E109" s="253">
        <v>0</v>
      </c>
      <c r="F109" s="253">
        <v>3</v>
      </c>
      <c r="G109" s="189">
        <v>433.33</v>
      </c>
      <c r="H109" s="195">
        <v>0</v>
      </c>
      <c r="I109" s="33"/>
      <c r="J109" s="33"/>
      <c r="K109" s="33"/>
      <c r="L109" s="33"/>
      <c r="M109" s="33"/>
      <c r="N109" s="33"/>
      <c r="O109" s="33"/>
      <c r="P109" s="33"/>
      <c r="Q109" s="33"/>
      <c r="S109" s="33"/>
      <c r="T109" s="33"/>
      <c r="U109" s="33"/>
      <c r="V109" s="33"/>
      <c r="W109" s="33"/>
      <c r="X109" s="33"/>
      <c r="Y109" s="33"/>
      <c r="Z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</row>
    <row r="110" spans="2:59" ht="27" customHeight="1" x14ac:dyDescent="0.25">
      <c r="B110" s="57">
        <v>4</v>
      </c>
      <c r="C110" s="84" t="s">
        <v>192</v>
      </c>
      <c r="D110" s="55">
        <v>0</v>
      </c>
      <c r="E110" s="253">
        <v>14</v>
      </c>
      <c r="F110" s="253">
        <v>19</v>
      </c>
      <c r="G110" s="189">
        <v>-100</v>
      </c>
      <c r="H110" s="195">
        <v>-100</v>
      </c>
      <c r="I110" s="33"/>
      <c r="J110" s="33"/>
      <c r="K110" s="33"/>
      <c r="L110" s="33"/>
      <c r="M110" s="33"/>
      <c r="N110" s="33"/>
      <c r="O110" s="33"/>
      <c r="P110" s="33"/>
      <c r="Q110" s="33"/>
      <c r="S110" s="33"/>
      <c r="T110" s="33"/>
      <c r="U110" s="33"/>
      <c r="V110" s="33"/>
      <c r="W110" s="33"/>
      <c r="X110" s="33"/>
      <c r="Y110" s="33"/>
      <c r="Z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</row>
    <row r="111" spans="2:59" ht="26.4" x14ac:dyDescent="0.25">
      <c r="B111" s="57">
        <v>5</v>
      </c>
      <c r="C111" s="84" t="s">
        <v>194</v>
      </c>
      <c r="D111" s="55">
        <v>0</v>
      </c>
      <c r="E111" s="253">
        <v>0</v>
      </c>
      <c r="F111" s="253">
        <v>0</v>
      </c>
      <c r="G111" s="189">
        <v>0</v>
      </c>
      <c r="H111" s="195">
        <v>0</v>
      </c>
      <c r="I111" s="33"/>
      <c r="J111" s="33"/>
      <c r="K111" s="33"/>
      <c r="L111" s="33"/>
      <c r="M111" s="33"/>
      <c r="N111" s="33"/>
      <c r="O111" s="33"/>
      <c r="P111" s="33"/>
      <c r="Q111" s="33"/>
      <c r="S111" s="33"/>
      <c r="T111" s="33"/>
      <c r="U111" s="33"/>
      <c r="V111" s="33"/>
      <c r="W111" s="33"/>
      <c r="X111" s="33"/>
      <c r="Y111" s="33"/>
      <c r="Z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</row>
    <row r="112" spans="2:59" ht="26.4" x14ac:dyDescent="0.25">
      <c r="B112" s="57">
        <v>6</v>
      </c>
      <c r="C112" s="84" t="s">
        <v>195</v>
      </c>
      <c r="D112" s="55">
        <v>0</v>
      </c>
      <c r="E112" s="253">
        <v>0</v>
      </c>
      <c r="F112" s="253">
        <v>0</v>
      </c>
      <c r="G112" s="189">
        <v>0</v>
      </c>
      <c r="H112" s="195">
        <v>0</v>
      </c>
      <c r="I112" s="33"/>
      <c r="J112" s="33"/>
      <c r="K112" s="33"/>
      <c r="L112" s="33"/>
      <c r="M112" s="33"/>
      <c r="N112" s="33"/>
      <c r="O112" s="33"/>
      <c r="P112" s="33"/>
      <c r="Q112" s="33"/>
      <c r="S112" s="33"/>
      <c r="T112" s="33"/>
      <c r="U112" s="33"/>
      <c r="V112" s="33"/>
      <c r="W112" s="33"/>
      <c r="X112" s="33"/>
      <c r="Y112" s="33"/>
      <c r="Z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</row>
    <row r="113" spans="2:59" ht="26.4" x14ac:dyDescent="0.25">
      <c r="B113" s="57">
        <v>7</v>
      </c>
      <c r="C113" s="84" t="s">
        <v>196</v>
      </c>
      <c r="D113" s="55">
        <v>0</v>
      </c>
      <c r="E113" s="253">
        <v>0</v>
      </c>
      <c r="F113" s="253">
        <v>0</v>
      </c>
      <c r="G113" s="189">
        <v>0</v>
      </c>
      <c r="H113" s="195">
        <v>0</v>
      </c>
      <c r="J113" s="33"/>
      <c r="K113" s="33"/>
      <c r="L113" s="33"/>
      <c r="M113" s="33"/>
      <c r="N113" s="33"/>
      <c r="O113" s="33"/>
      <c r="P113" s="33"/>
      <c r="Q113" s="33"/>
      <c r="S113" s="33"/>
      <c r="T113" s="33"/>
      <c r="U113" s="33"/>
      <c r="V113" s="33"/>
      <c r="W113" s="33"/>
      <c r="X113" s="33"/>
      <c r="Y113" s="33"/>
      <c r="Z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</row>
    <row r="114" spans="2:59" ht="26.4" x14ac:dyDescent="0.25">
      <c r="B114" s="57">
        <v>8</v>
      </c>
      <c r="C114" s="84" t="s">
        <v>259</v>
      </c>
      <c r="D114" s="55">
        <v>0</v>
      </c>
      <c r="E114" s="253">
        <v>0</v>
      </c>
      <c r="F114" s="253">
        <v>0</v>
      </c>
      <c r="G114" s="189">
        <v>0</v>
      </c>
      <c r="H114" s="195">
        <v>0</v>
      </c>
      <c r="J114" s="33"/>
      <c r="K114" s="33"/>
      <c r="L114" s="33"/>
      <c r="M114" s="33"/>
      <c r="N114" s="33"/>
      <c r="O114" s="33"/>
      <c r="P114" s="33"/>
      <c r="Q114" s="33"/>
      <c r="S114" s="33"/>
      <c r="T114" s="33"/>
      <c r="U114" s="33"/>
      <c r="V114" s="33"/>
      <c r="W114" s="33"/>
      <c r="X114" s="33"/>
      <c r="Y114" s="33"/>
      <c r="Z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</row>
    <row r="115" spans="2:59" ht="26.4" x14ac:dyDescent="0.25">
      <c r="B115" s="57">
        <v>9</v>
      </c>
      <c r="C115" s="84" t="s">
        <v>197</v>
      </c>
      <c r="D115" s="55">
        <v>0</v>
      </c>
      <c r="E115" s="253">
        <v>0</v>
      </c>
      <c r="F115" s="253">
        <v>0</v>
      </c>
      <c r="G115" s="189">
        <v>0</v>
      </c>
      <c r="H115" s="195">
        <v>0</v>
      </c>
      <c r="J115" s="33"/>
      <c r="K115" s="33"/>
      <c r="L115" s="33"/>
      <c r="M115" s="33"/>
      <c r="N115" s="33"/>
      <c r="O115" s="33"/>
      <c r="P115" s="33"/>
      <c r="Q115" s="33"/>
      <c r="S115" s="33"/>
      <c r="T115" s="33"/>
      <c r="U115" s="33"/>
      <c r="V115" s="33"/>
      <c r="W115" s="33"/>
      <c r="X115" s="33"/>
      <c r="Y115" s="33"/>
      <c r="Z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</row>
    <row r="116" spans="2:59" ht="26.4" x14ac:dyDescent="0.25">
      <c r="B116" s="57">
        <v>10</v>
      </c>
      <c r="C116" s="84" t="s">
        <v>198</v>
      </c>
      <c r="D116" s="55">
        <v>0</v>
      </c>
      <c r="E116" s="253">
        <v>0</v>
      </c>
      <c r="F116" s="253">
        <v>0</v>
      </c>
      <c r="G116" s="189">
        <v>0</v>
      </c>
      <c r="H116" s="195">
        <v>0</v>
      </c>
      <c r="J116" s="33"/>
      <c r="K116" s="33"/>
      <c r="L116" s="33"/>
      <c r="M116" s="33"/>
      <c r="N116" s="33"/>
      <c r="O116" s="33"/>
      <c r="P116" s="33"/>
      <c r="Q116" s="33"/>
      <c r="S116" s="33"/>
      <c r="T116" s="33"/>
      <c r="U116" s="33"/>
      <c r="V116" s="33"/>
      <c r="W116" s="33"/>
      <c r="X116" s="33"/>
      <c r="Y116" s="33"/>
      <c r="Z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</row>
    <row r="117" spans="2:59" ht="26.4" x14ac:dyDescent="0.25">
      <c r="B117" s="57">
        <v>11</v>
      </c>
      <c r="C117" s="84" t="s">
        <v>199</v>
      </c>
      <c r="D117" s="55">
        <v>0</v>
      </c>
      <c r="E117" s="253">
        <v>0</v>
      </c>
      <c r="F117" s="253">
        <v>0</v>
      </c>
      <c r="G117" s="189">
        <v>0</v>
      </c>
      <c r="H117" s="195">
        <v>0</v>
      </c>
      <c r="J117" s="33"/>
      <c r="K117" s="33"/>
      <c r="L117" s="33"/>
      <c r="M117" s="33"/>
      <c r="N117" s="33"/>
      <c r="O117" s="33"/>
      <c r="P117" s="33"/>
      <c r="Q117" s="33"/>
      <c r="S117" s="33"/>
      <c r="T117" s="33"/>
      <c r="U117" s="33"/>
      <c r="V117" s="33"/>
      <c r="W117" s="33"/>
      <c r="X117" s="33"/>
      <c r="Y117" s="33"/>
      <c r="Z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</row>
    <row r="118" spans="2:59" thickBot="1" x14ac:dyDescent="0.3">
      <c r="B118" s="57">
        <v>12</v>
      </c>
      <c r="C118" s="85" t="s">
        <v>200</v>
      </c>
      <c r="D118" s="55">
        <v>0</v>
      </c>
      <c r="E118" s="253">
        <v>0</v>
      </c>
      <c r="F118" s="253">
        <v>0</v>
      </c>
      <c r="G118" s="196">
        <v>0</v>
      </c>
      <c r="H118" s="197">
        <v>0</v>
      </c>
      <c r="J118" s="33"/>
      <c r="K118" s="33"/>
      <c r="L118" s="33"/>
      <c r="M118" s="33"/>
      <c r="N118" s="33"/>
      <c r="O118" s="33"/>
      <c r="P118" s="33"/>
      <c r="Q118" s="33"/>
      <c r="S118" s="33"/>
      <c r="T118" s="33"/>
      <c r="U118" s="33"/>
      <c r="V118" s="33"/>
      <c r="W118" s="33"/>
      <c r="X118" s="33"/>
      <c r="Y118" s="33"/>
      <c r="Z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</row>
    <row r="119" spans="2:59" thickBot="1" x14ac:dyDescent="0.3">
      <c r="B119" s="60"/>
      <c r="C119" s="86" t="s">
        <v>247</v>
      </c>
      <c r="D119" s="96">
        <v>11174</v>
      </c>
      <c r="E119" s="257">
        <v>15341</v>
      </c>
      <c r="F119" s="257">
        <v>16749</v>
      </c>
      <c r="G119" s="204">
        <v>-33.29</v>
      </c>
      <c r="H119" s="199">
        <v>-27.16</v>
      </c>
      <c r="J119" s="33"/>
      <c r="K119" s="33"/>
      <c r="L119" s="33"/>
      <c r="M119" s="33"/>
      <c r="N119" s="33"/>
      <c r="O119" s="33"/>
      <c r="P119" s="33"/>
      <c r="Q119" s="33"/>
      <c r="S119" s="33"/>
      <c r="T119" s="33"/>
      <c r="U119" s="33"/>
      <c r="V119" s="33"/>
      <c r="W119" s="33"/>
      <c r="X119" s="33"/>
      <c r="Y119" s="33"/>
      <c r="Z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</row>
    <row r="122" spans="2:59" ht="27" customHeight="1" x14ac:dyDescent="0.25">
      <c r="B122" s="343" t="s">
        <v>332</v>
      </c>
      <c r="C122" s="343"/>
      <c r="D122" s="343"/>
      <c r="E122" s="343"/>
      <c r="F122" s="343"/>
      <c r="G122" s="343"/>
      <c r="H122" s="343"/>
      <c r="I122" s="343"/>
      <c r="J122" s="33"/>
      <c r="K122" s="33"/>
      <c r="L122" s="33"/>
      <c r="M122" s="33"/>
      <c r="N122" s="33"/>
      <c r="O122" s="33"/>
      <c r="P122" s="33"/>
      <c r="Q122" s="33"/>
      <c r="S122" s="33"/>
      <c r="T122" s="33"/>
      <c r="U122" s="33"/>
      <c r="V122" s="33"/>
      <c r="W122" s="33"/>
      <c r="X122" s="33"/>
      <c r="Y122" s="33"/>
      <c r="Z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</row>
    <row r="123" spans="2:59" ht="27" customHeight="1" x14ac:dyDescent="0.25">
      <c r="B123" s="343" t="s">
        <v>330</v>
      </c>
      <c r="C123" s="343"/>
      <c r="D123" s="343"/>
      <c r="E123" s="343"/>
      <c r="F123" s="343"/>
      <c r="G123" s="343"/>
      <c r="H123" s="343"/>
      <c r="I123" s="343"/>
      <c r="J123" s="33"/>
      <c r="K123" s="33"/>
      <c r="L123" s="33"/>
      <c r="M123" s="33"/>
      <c r="N123" s="33"/>
      <c r="O123" s="33"/>
      <c r="P123" s="33"/>
      <c r="Q123" s="33"/>
      <c r="S123" s="33"/>
      <c r="T123" s="33"/>
      <c r="U123" s="33"/>
      <c r="V123" s="33"/>
      <c r="W123" s="33"/>
      <c r="X123" s="33"/>
      <c r="Y123" s="33"/>
      <c r="Z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</row>
    <row r="124" spans="2:59" ht="27" customHeight="1" x14ac:dyDescent="0.25">
      <c r="B124" s="343" t="s">
        <v>354</v>
      </c>
      <c r="C124" s="343"/>
      <c r="D124" s="343"/>
      <c r="E124" s="343"/>
      <c r="F124" s="343"/>
      <c r="G124" s="343"/>
      <c r="H124" s="343"/>
      <c r="I124" s="343"/>
      <c r="J124" s="33"/>
      <c r="K124" s="33"/>
      <c r="L124" s="33"/>
      <c r="M124" s="33"/>
      <c r="N124" s="33"/>
      <c r="O124" s="33"/>
      <c r="P124" s="33"/>
      <c r="Q124" s="33"/>
      <c r="S124" s="33"/>
      <c r="T124" s="33"/>
      <c r="U124" s="33"/>
      <c r="V124" s="33"/>
      <c r="W124" s="33"/>
      <c r="X124" s="33"/>
      <c r="Y124" s="33"/>
      <c r="Z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</row>
    <row r="125" spans="2:59" ht="27" customHeight="1" thickBot="1" x14ac:dyDescent="0.3">
      <c r="D125" s="33"/>
      <c r="J125" s="33"/>
      <c r="K125" s="33"/>
      <c r="L125" s="33"/>
      <c r="M125" s="33"/>
      <c r="N125" s="33"/>
      <c r="O125" s="33"/>
      <c r="P125" s="33"/>
      <c r="Q125" s="33"/>
      <c r="S125" s="33"/>
      <c r="T125" s="33"/>
      <c r="U125" s="33"/>
      <c r="V125" s="33"/>
      <c r="W125" s="33"/>
      <c r="X125" s="33"/>
      <c r="Y125" s="33"/>
      <c r="Z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</row>
    <row r="126" spans="2:59" ht="27" customHeight="1" x14ac:dyDescent="0.25">
      <c r="B126" s="69" t="s">
        <v>172</v>
      </c>
      <c r="C126" s="63" t="s">
        <v>173</v>
      </c>
      <c r="D126" s="222"/>
      <c r="E126" s="344" t="s">
        <v>162</v>
      </c>
      <c r="F126" s="345"/>
      <c r="G126" s="345"/>
      <c r="H126" s="63" t="s">
        <v>147</v>
      </c>
      <c r="I126" s="64" t="s">
        <v>147</v>
      </c>
      <c r="J126" s="33"/>
      <c r="K126" s="33"/>
      <c r="L126" s="33"/>
      <c r="M126" s="33"/>
      <c r="N126" s="33"/>
      <c r="O126" s="33"/>
      <c r="P126" s="33"/>
      <c r="Q126" s="33"/>
      <c r="S126" s="33"/>
      <c r="T126" s="33"/>
      <c r="U126" s="33"/>
      <c r="V126" s="33"/>
      <c r="W126" s="33"/>
      <c r="X126" s="33"/>
      <c r="Y126" s="33"/>
      <c r="Z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</row>
    <row r="127" spans="2:59" ht="27" customHeight="1" x14ac:dyDescent="0.25">
      <c r="B127" s="70"/>
      <c r="C127" s="52"/>
      <c r="D127" s="223" t="s">
        <v>347</v>
      </c>
      <c r="E127" s="339" t="s">
        <v>344</v>
      </c>
      <c r="F127" s="341">
        <v>2019</v>
      </c>
      <c r="G127" s="341">
        <v>2018</v>
      </c>
      <c r="H127" s="54" t="s">
        <v>163</v>
      </c>
      <c r="I127" s="71" t="s">
        <v>163</v>
      </c>
      <c r="J127" s="33"/>
      <c r="K127" s="33"/>
      <c r="L127" s="33"/>
      <c r="M127" s="33"/>
      <c r="N127" s="33"/>
      <c r="O127" s="33"/>
      <c r="P127" s="33"/>
      <c r="Q127" s="33"/>
      <c r="S127" s="33"/>
      <c r="T127" s="33"/>
      <c r="U127" s="33"/>
      <c r="V127" s="33"/>
      <c r="W127" s="33"/>
      <c r="X127" s="33"/>
      <c r="Y127" s="33"/>
      <c r="Z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</row>
    <row r="128" spans="2:59" ht="27" customHeight="1" thickBot="1" x14ac:dyDescent="0.3">
      <c r="B128" s="65"/>
      <c r="C128" s="66"/>
      <c r="D128" s="155"/>
      <c r="E128" s="340"/>
      <c r="F128" s="342"/>
      <c r="G128" s="342"/>
      <c r="H128" s="105" t="s">
        <v>345</v>
      </c>
      <c r="I128" s="104" t="s">
        <v>346</v>
      </c>
      <c r="J128" s="33"/>
      <c r="K128" s="33"/>
      <c r="L128" s="33"/>
      <c r="M128" s="33"/>
      <c r="N128" s="33"/>
      <c r="O128" s="33"/>
      <c r="P128" s="33"/>
      <c r="Q128" s="33"/>
      <c r="S128" s="33"/>
      <c r="T128" s="33"/>
      <c r="U128" s="33"/>
      <c r="V128" s="33"/>
      <c r="W128" s="33"/>
      <c r="X128" s="33"/>
      <c r="Y128" s="33"/>
      <c r="Z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</row>
    <row r="129" spans="2:59" ht="27" customHeight="1" x14ac:dyDescent="0.25">
      <c r="B129" s="57">
        <v>1</v>
      </c>
      <c r="C129" s="83" t="s">
        <v>284</v>
      </c>
      <c r="D129" s="226">
        <v>319923</v>
      </c>
      <c r="E129" s="56">
        <v>8619</v>
      </c>
      <c r="F129" s="254">
        <v>7148</v>
      </c>
      <c r="G129" s="254">
        <v>7476</v>
      </c>
      <c r="H129" s="202">
        <v>15.29</v>
      </c>
      <c r="I129" s="203">
        <v>20.58</v>
      </c>
      <c r="J129" s="33"/>
      <c r="K129" s="33"/>
      <c r="L129" s="33"/>
      <c r="M129" s="33"/>
      <c r="N129" s="33"/>
      <c r="O129" s="33"/>
      <c r="P129" s="33"/>
      <c r="Q129" s="33"/>
      <c r="S129" s="33"/>
      <c r="T129" s="33"/>
      <c r="U129" s="33"/>
      <c r="V129" s="33"/>
      <c r="W129" s="33"/>
      <c r="X129" s="33"/>
      <c r="Y129" s="33"/>
      <c r="Z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</row>
    <row r="130" spans="2:59" ht="27" customHeight="1" x14ac:dyDescent="0.25">
      <c r="B130" s="57">
        <v>2</v>
      </c>
      <c r="C130" s="84" t="s">
        <v>286</v>
      </c>
      <c r="D130" s="224">
        <v>98605</v>
      </c>
      <c r="E130" s="67">
        <v>4965</v>
      </c>
      <c r="F130" s="68">
        <v>4372</v>
      </c>
      <c r="G130" s="68">
        <v>4174</v>
      </c>
      <c r="H130" s="189">
        <v>18.95</v>
      </c>
      <c r="I130" s="195">
        <v>13.56</v>
      </c>
      <c r="J130" s="33"/>
      <c r="K130" s="33"/>
      <c r="L130" s="33"/>
      <c r="M130" s="33"/>
      <c r="N130" s="33"/>
      <c r="O130" s="33"/>
      <c r="P130" s="33"/>
      <c r="Q130" s="33"/>
      <c r="S130" s="33"/>
      <c r="T130" s="33"/>
      <c r="U130" s="33"/>
      <c r="V130" s="33"/>
      <c r="W130" s="33"/>
      <c r="X130" s="33"/>
      <c r="Y130" s="33"/>
      <c r="Z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</row>
    <row r="131" spans="2:59" ht="27" customHeight="1" x14ac:dyDescent="0.25">
      <c r="B131" s="57">
        <v>3</v>
      </c>
      <c r="C131" s="84" t="s">
        <v>287</v>
      </c>
      <c r="D131" s="224">
        <v>27885</v>
      </c>
      <c r="E131" s="67">
        <v>1134</v>
      </c>
      <c r="F131" s="68">
        <v>1615</v>
      </c>
      <c r="G131" s="68">
        <v>985</v>
      </c>
      <c r="H131" s="189">
        <v>15.13</v>
      </c>
      <c r="I131" s="195">
        <v>-29.78</v>
      </c>
      <c r="J131" s="33"/>
      <c r="K131" s="33"/>
      <c r="L131" s="33"/>
      <c r="M131" s="33"/>
      <c r="N131" s="33"/>
      <c r="O131" s="33"/>
      <c r="P131" s="33"/>
      <c r="Q131" s="33"/>
      <c r="S131" s="33"/>
      <c r="T131" s="33"/>
      <c r="U131" s="33"/>
      <c r="V131" s="33"/>
      <c r="W131" s="33"/>
      <c r="X131" s="33"/>
      <c r="Y131" s="33"/>
      <c r="Z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</row>
    <row r="132" spans="2:59" ht="27" customHeight="1" x14ac:dyDescent="0.25">
      <c r="B132" s="57">
        <v>4</v>
      </c>
      <c r="C132" s="84" t="s">
        <v>288</v>
      </c>
      <c r="D132" s="224">
        <v>18425</v>
      </c>
      <c r="E132" s="67">
        <v>770</v>
      </c>
      <c r="F132" s="68">
        <v>836</v>
      </c>
      <c r="G132" s="68">
        <v>1109</v>
      </c>
      <c r="H132" s="189">
        <v>-30.57</v>
      </c>
      <c r="I132" s="195">
        <v>-7.89</v>
      </c>
      <c r="J132" s="33"/>
      <c r="K132" s="33"/>
      <c r="L132" s="33"/>
      <c r="M132" s="33"/>
      <c r="N132" s="33"/>
      <c r="O132" s="33"/>
      <c r="P132" s="33"/>
      <c r="Q132" s="33"/>
      <c r="S132" s="33"/>
      <c r="T132" s="33"/>
      <c r="U132" s="33"/>
      <c r="V132" s="33"/>
      <c r="W132" s="33"/>
      <c r="X132" s="33"/>
      <c r="Y132" s="33"/>
      <c r="Z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</row>
    <row r="133" spans="2:59" ht="27" customHeight="1" x14ac:dyDescent="0.25">
      <c r="B133" s="57">
        <v>5</v>
      </c>
      <c r="C133" s="84" t="s">
        <v>289</v>
      </c>
      <c r="D133" s="224">
        <v>18963</v>
      </c>
      <c r="E133" s="67">
        <v>737</v>
      </c>
      <c r="F133" s="68">
        <v>842</v>
      </c>
      <c r="G133" s="68">
        <v>318</v>
      </c>
      <c r="H133" s="189">
        <v>131.76</v>
      </c>
      <c r="I133" s="195">
        <v>-12.47</v>
      </c>
      <c r="J133" s="33"/>
      <c r="K133" s="33"/>
      <c r="L133" s="33"/>
      <c r="M133" s="33"/>
      <c r="N133" s="33"/>
      <c r="O133" s="33"/>
      <c r="P133" s="33"/>
      <c r="Q133" s="33"/>
      <c r="S133" s="33"/>
      <c r="T133" s="33"/>
      <c r="U133" s="33"/>
      <c r="V133" s="33"/>
      <c r="W133" s="33"/>
      <c r="X133" s="33"/>
      <c r="Y133" s="33"/>
      <c r="Z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</row>
    <row r="134" spans="2:59" ht="27" customHeight="1" x14ac:dyDescent="0.25">
      <c r="B134" s="57">
        <v>6</v>
      </c>
      <c r="C134" s="84" t="s">
        <v>292</v>
      </c>
      <c r="D134" s="224">
        <v>8149</v>
      </c>
      <c r="E134" s="67">
        <v>306</v>
      </c>
      <c r="F134" s="68">
        <v>492</v>
      </c>
      <c r="G134" s="68">
        <v>283</v>
      </c>
      <c r="H134" s="189">
        <v>8.1300000000000008</v>
      </c>
      <c r="I134" s="195">
        <v>-37.799999999999997</v>
      </c>
      <c r="J134" s="33"/>
      <c r="K134" s="33"/>
      <c r="L134" s="33"/>
      <c r="M134" s="33"/>
      <c r="N134" s="33"/>
      <c r="O134" s="33"/>
      <c r="P134" s="33"/>
      <c r="Q134" s="33"/>
      <c r="S134" s="33"/>
      <c r="T134" s="33"/>
      <c r="U134" s="33"/>
      <c r="V134" s="33"/>
      <c r="W134" s="33"/>
      <c r="X134" s="33"/>
      <c r="Y134" s="33"/>
      <c r="Z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</row>
    <row r="135" spans="2:59" ht="27" customHeight="1" x14ac:dyDescent="0.25">
      <c r="B135" s="57">
        <v>7</v>
      </c>
      <c r="C135" s="84" t="s">
        <v>296</v>
      </c>
      <c r="D135" s="224">
        <v>1898</v>
      </c>
      <c r="E135" s="67">
        <v>97</v>
      </c>
      <c r="F135" s="68">
        <v>86</v>
      </c>
      <c r="G135" s="68">
        <v>94</v>
      </c>
      <c r="H135" s="189">
        <v>3.19</v>
      </c>
      <c r="I135" s="195">
        <v>12.79</v>
      </c>
      <c r="J135" s="33"/>
      <c r="K135" s="33"/>
      <c r="L135" s="33"/>
      <c r="M135" s="33"/>
      <c r="N135" s="33"/>
      <c r="O135" s="33"/>
      <c r="P135" s="33"/>
      <c r="Q135" s="33"/>
      <c r="S135" s="33"/>
      <c r="T135" s="33"/>
      <c r="U135" s="33"/>
      <c r="V135" s="33"/>
      <c r="W135" s="33"/>
      <c r="X135" s="33"/>
      <c r="Y135" s="33"/>
      <c r="Z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</row>
    <row r="136" spans="2:59" ht="27" customHeight="1" x14ac:dyDescent="0.25">
      <c r="B136" s="57">
        <v>8</v>
      </c>
      <c r="C136" s="84" t="s">
        <v>297</v>
      </c>
      <c r="D136" s="224">
        <v>22</v>
      </c>
      <c r="E136" s="67">
        <v>2</v>
      </c>
      <c r="F136" s="68">
        <v>2</v>
      </c>
      <c r="G136" s="68">
        <v>4</v>
      </c>
      <c r="H136" s="189">
        <v>-50</v>
      </c>
      <c r="I136" s="195">
        <v>0</v>
      </c>
      <c r="J136" s="33"/>
      <c r="K136" s="33"/>
      <c r="L136" s="33"/>
      <c r="M136" s="33"/>
      <c r="N136" s="33"/>
      <c r="O136" s="33"/>
      <c r="P136" s="33"/>
      <c r="Q136" s="33"/>
      <c r="S136" s="33"/>
      <c r="T136" s="33"/>
      <c r="U136" s="33"/>
      <c r="V136" s="33"/>
      <c r="W136" s="33"/>
      <c r="X136" s="33"/>
      <c r="Y136" s="33"/>
      <c r="Z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</row>
    <row r="137" spans="2:59" ht="27" customHeight="1" thickBot="1" x14ac:dyDescent="0.3">
      <c r="B137" s="57">
        <v>9</v>
      </c>
      <c r="C137" s="85" t="s">
        <v>298</v>
      </c>
      <c r="D137" s="237">
        <v>41</v>
      </c>
      <c r="E137" s="110">
        <v>0</v>
      </c>
      <c r="F137" s="255">
        <v>0</v>
      </c>
      <c r="G137" s="255">
        <v>2</v>
      </c>
      <c r="H137" s="196">
        <v>-100</v>
      </c>
      <c r="I137" s="197">
        <v>0</v>
      </c>
      <c r="J137" s="33"/>
      <c r="K137" s="33"/>
      <c r="L137" s="33"/>
      <c r="M137" s="33"/>
      <c r="N137" s="33"/>
      <c r="O137" s="33"/>
      <c r="P137" s="33"/>
      <c r="Q137" s="33"/>
      <c r="S137" s="33"/>
      <c r="T137" s="33"/>
      <c r="U137" s="33"/>
      <c r="V137" s="33"/>
      <c r="W137" s="33"/>
      <c r="X137" s="33"/>
      <c r="Y137" s="33"/>
      <c r="Z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</row>
    <row r="138" spans="2:59" thickBot="1" x14ac:dyDescent="0.3">
      <c r="B138" s="60"/>
      <c r="C138" s="86" t="s">
        <v>243</v>
      </c>
      <c r="D138" s="212">
        <v>493911</v>
      </c>
      <c r="E138" s="212">
        <v>16630</v>
      </c>
      <c r="F138" s="237">
        <v>15393</v>
      </c>
      <c r="G138" s="237">
        <v>14445</v>
      </c>
      <c r="H138" s="196">
        <v>15.13</v>
      </c>
      <c r="I138" s="197">
        <v>8.0399999999999991</v>
      </c>
      <c r="J138" s="33"/>
      <c r="K138" s="33"/>
      <c r="L138" s="33"/>
      <c r="M138" s="33"/>
      <c r="N138" s="33"/>
      <c r="O138" s="33"/>
      <c r="P138" s="33"/>
      <c r="Q138" s="33"/>
      <c r="S138" s="33"/>
      <c r="T138" s="33"/>
      <c r="U138" s="33"/>
      <c r="V138" s="33"/>
      <c r="W138" s="33"/>
      <c r="X138" s="33"/>
      <c r="Y138" s="33"/>
      <c r="Z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</row>
    <row r="139" spans="2:59" ht="26.4" x14ac:dyDescent="0.25">
      <c r="B139" s="60"/>
      <c r="C139" s="86"/>
      <c r="D139" s="58"/>
      <c r="E139" s="58"/>
      <c r="F139" s="58"/>
      <c r="G139" s="200"/>
      <c r="H139" s="201"/>
      <c r="J139" s="33"/>
      <c r="K139" s="33"/>
      <c r="L139" s="33"/>
      <c r="M139" s="33"/>
      <c r="N139" s="33"/>
      <c r="O139" s="33"/>
      <c r="P139" s="33"/>
      <c r="Q139" s="33"/>
      <c r="S139" s="33"/>
      <c r="T139" s="33"/>
      <c r="U139" s="33"/>
      <c r="V139" s="33"/>
      <c r="W139" s="33"/>
      <c r="X139" s="33"/>
      <c r="Y139" s="33"/>
      <c r="Z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</row>
    <row r="140" spans="2:59" ht="26.4" x14ac:dyDescent="0.25">
      <c r="B140" s="60"/>
      <c r="C140" s="86"/>
      <c r="D140" s="58"/>
      <c r="E140" s="58"/>
      <c r="F140" s="58"/>
      <c r="G140" s="200"/>
      <c r="H140" s="201"/>
      <c r="J140" s="33"/>
      <c r="K140" s="33"/>
      <c r="L140" s="33"/>
      <c r="M140" s="33"/>
      <c r="N140" s="33"/>
      <c r="O140" s="33"/>
      <c r="P140" s="33"/>
      <c r="Q140" s="33"/>
      <c r="S140" s="33"/>
      <c r="T140" s="33"/>
      <c r="U140" s="33"/>
      <c r="V140" s="33"/>
      <c r="W140" s="33"/>
      <c r="X140" s="33"/>
      <c r="Y140" s="33"/>
      <c r="Z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</row>
    <row r="141" spans="2:59" ht="27" customHeight="1" x14ac:dyDescent="0.25">
      <c r="B141" s="343" t="s">
        <v>331</v>
      </c>
      <c r="C141" s="343"/>
      <c r="D141" s="343"/>
      <c r="E141" s="343"/>
      <c r="F141" s="343"/>
      <c r="G141" s="343"/>
      <c r="H141" s="343"/>
      <c r="I141" s="343"/>
      <c r="J141" s="33"/>
      <c r="K141" s="33"/>
      <c r="L141" s="33"/>
      <c r="M141" s="33"/>
      <c r="N141" s="33"/>
      <c r="O141" s="33"/>
      <c r="P141" s="33"/>
      <c r="Q141" s="33"/>
      <c r="S141" s="33"/>
      <c r="T141" s="33"/>
      <c r="U141" s="33"/>
      <c r="V141" s="33"/>
      <c r="W141" s="33"/>
      <c r="X141" s="33"/>
      <c r="Y141" s="33"/>
      <c r="Z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</row>
    <row r="142" spans="2:59" ht="27" customHeight="1" x14ac:dyDescent="0.25">
      <c r="B142" s="343" t="s">
        <v>330</v>
      </c>
      <c r="C142" s="343"/>
      <c r="D142" s="343"/>
      <c r="E142" s="343"/>
      <c r="F142" s="343"/>
      <c r="G142" s="343"/>
      <c r="H142" s="343"/>
      <c r="I142" s="343"/>
      <c r="J142" s="33"/>
      <c r="K142" s="33"/>
      <c r="L142" s="33"/>
      <c r="M142" s="33"/>
      <c r="N142" s="33"/>
      <c r="O142" s="33"/>
      <c r="P142" s="33"/>
      <c r="Q142" s="33"/>
      <c r="S142" s="33"/>
      <c r="T142" s="33"/>
      <c r="U142" s="33"/>
      <c r="V142" s="33"/>
      <c r="W142" s="33"/>
      <c r="X142" s="33"/>
      <c r="Y142" s="33"/>
      <c r="Z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</row>
    <row r="143" spans="2:59" ht="27" customHeight="1" x14ac:dyDescent="0.25">
      <c r="B143" s="343" t="s">
        <v>354</v>
      </c>
      <c r="C143" s="343"/>
      <c r="D143" s="343"/>
      <c r="E143" s="343"/>
      <c r="F143" s="343"/>
      <c r="G143" s="343"/>
      <c r="H143" s="343"/>
      <c r="I143" s="343"/>
      <c r="J143" s="33"/>
      <c r="K143" s="33"/>
      <c r="L143" s="33"/>
      <c r="M143" s="33"/>
      <c r="N143" s="33"/>
      <c r="O143" s="33"/>
      <c r="P143" s="33"/>
      <c r="Q143" s="33"/>
      <c r="S143" s="33"/>
      <c r="T143" s="33"/>
      <c r="U143" s="33"/>
      <c r="V143" s="33"/>
      <c r="W143" s="33"/>
      <c r="X143" s="33"/>
      <c r="Y143" s="33"/>
      <c r="Z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</row>
    <row r="144" spans="2:59" ht="27" customHeight="1" thickBot="1" x14ac:dyDescent="0.3">
      <c r="D144" s="33"/>
      <c r="J144" s="33"/>
      <c r="K144" s="33"/>
      <c r="L144" s="33"/>
      <c r="M144" s="33"/>
      <c r="N144" s="33"/>
      <c r="O144" s="33"/>
      <c r="P144" s="33"/>
      <c r="Q144" s="33"/>
      <c r="S144" s="33"/>
      <c r="T144" s="33"/>
      <c r="U144" s="33"/>
      <c r="V144" s="33"/>
      <c r="W144" s="33"/>
      <c r="X144" s="33"/>
      <c r="Y144" s="33"/>
      <c r="Z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</row>
    <row r="145" spans="2:59" ht="27" customHeight="1" x14ac:dyDescent="0.25">
      <c r="B145" s="69" t="s">
        <v>172</v>
      </c>
      <c r="C145" s="63" t="s">
        <v>173</v>
      </c>
      <c r="D145" s="222"/>
      <c r="E145" s="344" t="s">
        <v>162</v>
      </c>
      <c r="F145" s="345"/>
      <c r="G145" s="345"/>
      <c r="H145" s="63" t="s">
        <v>147</v>
      </c>
      <c r="I145" s="64" t="s">
        <v>147</v>
      </c>
      <c r="J145" s="33"/>
      <c r="K145" s="33"/>
      <c r="L145" s="33"/>
      <c r="M145" s="33"/>
      <c r="N145" s="33"/>
      <c r="O145" s="33"/>
      <c r="P145" s="33"/>
      <c r="Q145" s="33"/>
      <c r="S145" s="33"/>
      <c r="T145" s="33"/>
      <c r="U145" s="33"/>
      <c r="V145" s="33"/>
      <c r="W145" s="33"/>
      <c r="X145" s="33"/>
      <c r="Y145" s="33"/>
      <c r="Z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</row>
    <row r="146" spans="2:59" ht="27" customHeight="1" x14ac:dyDescent="0.25">
      <c r="B146" s="70"/>
      <c r="C146" s="52"/>
      <c r="D146" s="223" t="s">
        <v>347</v>
      </c>
      <c r="E146" s="339" t="s">
        <v>344</v>
      </c>
      <c r="F146" s="341">
        <v>2019</v>
      </c>
      <c r="G146" s="341">
        <v>2018</v>
      </c>
      <c r="H146" s="54" t="s">
        <v>163</v>
      </c>
      <c r="I146" s="71" t="s">
        <v>163</v>
      </c>
      <c r="J146" s="33"/>
      <c r="K146" s="33"/>
      <c r="L146" s="33"/>
      <c r="M146" s="33"/>
      <c r="N146" s="33"/>
      <c r="O146" s="33"/>
      <c r="P146" s="33"/>
      <c r="Q146" s="33"/>
      <c r="S146" s="33"/>
      <c r="T146" s="33"/>
      <c r="U146" s="33"/>
      <c r="V146" s="33"/>
      <c r="W146" s="33"/>
      <c r="X146" s="33"/>
      <c r="Y146" s="33"/>
      <c r="Z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</row>
    <row r="147" spans="2:59" ht="27" customHeight="1" thickBot="1" x14ac:dyDescent="0.3">
      <c r="B147" s="65"/>
      <c r="C147" s="66"/>
      <c r="D147" s="155"/>
      <c r="E147" s="340"/>
      <c r="F147" s="342"/>
      <c r="G147" s="342"/>
      <c r="H147" s="105" t="s">
        <v>345</v>
      </c>
      <c r="I147" s="104" t="s">
        <v>346</v>
      </c>
      <c r="J147" s="33"/>
      <c r="K147" s="33"/>
      <c r="L147" s="33"/>
      <c r="M147" s="33"/>
      <c r="N147" s="33"/>
      <c r="O147" s="33"/>
      <c r="P147" s="33"/>
      <c r="Q147" s="33"/>
      <c r="S147" s="33"/>
      <c r="T147" s="33"/>
      <c r="U147" s="33"/>
      <c r="V147" s="33"/>
      <c r="W147" s="33"/>
      <c r="X147" s="33"/>
      <c r="Y147" s="33"/>
      <c r="Z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</row>
    <row r="148" spans="2:59" ht="27" customHeight="1" x14ac:dyDescent="0.25">
      <c r="B148" s="57">
        <v>1</v>
      </c>
      <c r="C148" s="83" t="s">
        <v>284</v>
      </c>
      <c r="D148" s="226">
        <v>319923</v>
      </c>
      <c r="E148" s="56">
        <v>8619</v>
      </c>
      <c r="F148" s="254">
        <v>7148</v>
      </c>
      <c r="G148" s="254">
        <v>7476</v>
      </c>
      <c r="H148" s="202">
        <v>15.29</v>
      </c>
      <c r="I148" s="203">
        <v>20.58</v>
      </c>
      <c r="J148" s="33"/>
      <c r="K148" s="33"/>
      <c r="L148" s="33"/>
      <c r="M148" s="33"/>
      <c r="N148" s="33"/>
      <c r="O148" s="33"/>
      <c r="P148" s="33"/>
      <c r="Q148" s="33"/>
      <c r="S148" s="33"/>
      <c r="T148" s="33"/>
      <c r="U148" s="33"/>
      <c r="V148" s="33"/>
      <c r="W148" s="33"/>
      <c r="X148" s="33"/>
      <c r="Y148" s="33"/>
      <c r="Z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</row>
    <row r="149" spans="2:59" ht="27" customHeight="1" x14ac:dyDescent="0.25">
      <c r="B149" s="57">
        <v>2</v>
      </c>
      <c r="C149" s="84" t="s">
        <v>286</v>
      </c>
      <c r="D149" s="224">
        <v>98605</v>
      </c>
      <c r="E149" s="55">
        <v>4965</v>
      </c>
      <c r="F149" s="253">
        <v>4372</v>
      </c>
      <c r="G149" s="253">
        <v>4174</v>
      </c>
      <c r="H149" s="189">
        <v>18.95</v>
      </c>
      <c r="I149" s="195">
        <v>13.56</v>
      </c>
      <c r="J149" s="33"/>
      <c r="K149" s="33"/>
      <c r="L149" s="33"/>
      <c r="M149" s="33"/>
      <c r="N149" s="33"/>
      <c r="O149" s="33"/>
      <c r="P149" s="33"/>
      <c r="Q149" s="33"/>
      <c r="S149" s="33"/>
      <c r="T149" s="33"/>
      <c r="U149" s="33"/>
      <c r="V149" s="33"/>
      <c r="W149" s="33"/>
      <c r="X149" s="33"/>
      <c r="Y149" s="33"/>
      <c r="Z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</row>
    <row r="150" spans="2:59" ht="27" customHeight="1" x14ac:dyDescent="0.25">
      <c r="B150" s="57">
        <v>3</v>
      </c>
      <c r="C150" s="84" t="s">
        <v>287</v>
      </c>
      <c r="D150" s="224">
        <v>27885</v>
      </c>
      <c r="E150" s="55">
        <v>1134</v>
      </c>
      <c r="F150" s="253">
        <v>1615</v>
      </c>
      <c r="G150" s="253">
        <v>985</v>
      </c>
      <c r="H150" s="189">
        <v>15.13</v>
      </c>
      <c r="I150" s="195">
        <v>-29.78</v>
      </c>
      <c r="J150" s="33"/>
      <c r="K150" s="33"/>
      <c r="L150" s="33"/>
      <c r="M150" s="33"/>
      <c r="N150" s="33"/>
      <c r="O150" s="33"/>
      <c r="P150" s="33"/>
      <c r="Q150" s="33"/>
      <c r="S150" s="33"/>
      <c r="T150" s="33"/>
      <c r="U150" s="33"/>
      <c r="V150" s="33"/>
      <c r="W150" s="33"/>
      <c r="X150" s="33"/>
      <c r="Y150" s="33"/>
      <c r="Z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</row>
    <row r="151" spans="2:59" ht="27" customHeight="1" x14ac:dyDescent="0.25">
      <c r="B151" s="57">
        <v>4</v>
      </c>
      <c r="C151" s="84" t="s">
        <v>288</v>
      </c>
      <c r="D151" s="224">
        <v>18425</v>
      </c>
      <c r="E151" s="55">
        <v>770</v>
      </c>
      <c r="F151" s="253">
        <v>836</v>
      </c>
      <c r="G151" s="253">
        <v>1109</v>
      </c>
      <c r="H151" s="189">
        <v>-30.57</v>
      </c>
      <c r="I151" s="195">
        <v>-7.89</v>
      </c>
      <c r="J151" s="33"/>
      <c r="K151" s="33"/>
      <c r="L151" s="33"/>
      <c r="M151" s="33"/>
      <c r="N151" s="33"/>
      <c r="O151" s="33"/>
      <c r="P151" s="33"/>
      <c r="Q151" s="33"/>
      <c r="S151" s="33"/>
      <c r="T151" s="33"/>
      <c r="U151" s="33"/>
      <c r="V151" s="33"/>
      <c r="W151" s="33"/>
      <c r="X151" s="33"/>
      <c r="Y151" s="33"/>
      <c r="Z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</row>
    <row r="152" spans="2:59" ht="27" customHeight="1" x14ac:dyDescent="0.25">
      <c r="B152" s="57">
        <v>5</v>
      </c>
      <c r="C152" s="84" t="s">
        <v>289</v>
      </c>
      <c r="D152" s="224">
        <v>18963</v>
      </c>
      <c r="E152" s="55">
        <v>737</v>
      </c>
      <c r="F152" s="253">
        <v>842</v>
      </c>
      <c r="G152" s="253">
        <v>318</v>
      </c>
      <c r="H152" s="189">
        <v>131.76</v>
      </c>
      <c r="I152" s="195">
        <v>-12.47</v>
      </c>
      <c r="J152" s="33"/>
      <c r="K152" s="33"/>
      <c r="L152" s="33"/>
      <c r="M152" s="33"/>
      <c r="N152" s="33"/>
      <c r="O152" s="33"/>
      <c r="P152" s="33"/>
      <c r="Q152" s="33"/>
      <c r="S152" s="33"/>
      <c r="T152" s="33"/>
      <c r="U152" s="33"/>
      <c r="V152" s="33"/>
      <c r="W152" s="33"/>
      <c r="X152" s="33"/>
      <c r="Y152" s="33"/>
      <c r="Z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</row>
    <row r="153" spans="2:59" ht="27" customHeight="1" x14ac:dyDescent="0.25">
      <c r="B153" s="57">
        <v>6</v>
      </c>
      <c r="C153" s="84" t="s">
        <v>292</v>
      </c>
      <c r="D153" s="224">
        <v>8149</v>
      </c>
      <c r="E153" s="55">
        <v>306</v>
      </c>
      <c r="F153" s="253">
        <v>492</v>
      </c>
      <c r="G153" s="253">
        <v>283</v>
      </c>
      <c r="H153" s="189">
        <v>8.1300000000000008</v>
      </c>
      <c r="I153" s="195">
        <v>-37.799999999999997</v>
      </c>
      <c r="J153" s="33"/>
      <c r="K153" s="33"/>
      <c r="L153" s="33"/>
      <c r="M153" s="33"/>
      <c r="N153" s="33"/>
      <c r="O153" s="33"/>
      <c r="P153" s="33"/>
      <c r="Q153" s="33"/>
      <c r="S153" s="33"/>
      <c r="T153" s="33"/>
      <c r="U153" s="33"/>
      <c r="V153" s="33"/>
      <c r="W153" s="33"/>
      <c r="X153" s="33"/>
      <c r="Y153" s="33"/>
      <c r="Z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</row>
    <row r="154" spans="2:59" ht="27" customHeight="1" x14ac:dyDescent="0.25">
      <c r="B154" s="57">
        <v>7</v>
      </c>
      <c r="C154" s="84" t="s">
        <v>296</v>
      </c>
      <c r="D154" s="224">
        <v>1898</v>
      </c>
      <c r="E154" s="55">
        <v>97</v>
      </c>
      <c r="F154" s="253">
        <v>86</v>
      </c>
      <c r="G154" s="253">
        <v>94</v>
      </c>
      <c r="H154" s="189">
        <v>3.19</v>
      </c>
      <c r="I154" s="195">
        <v>12.79</v>
      </c>
      <c r="J154" s="33"/>
      <c r="K154" s="33"/>
      <c r="L154" s="33"/>
      <c r="M154" s="33"/>
      <c r="N154" s="33"/>
      <c r="O154" s="33"/>
      <c r="P154" s="33"/>
      <c r="Q154" s="33"/>
      <c r="S154" s="33"/>
      <c r="T154" s="33"/>
      <c r="U154" s="33"/>
      <c r="V154" s="33"/>
      <c r="W154" s="33"/>
      <c r="X154" s="33"/>
      <c r="Y154" s="33"/>
      <c r="Z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</row>
    <row r="155" spans="2:59" ht="27" customHeight="1" x14ac:dyDescent="0.25">
      <c r="B155" s="57">
        <v>8</v>
      </c>
      <c r="C155" s="84" t="s">
        <v>297</v>
      </c>
      <c r="D155" s="224">
        <v>22</v>
      </c>
      <c r="E155" s="55">
        <v>2</v>
      </c>
      <c r="F155" s="253">
        <v>2</v>
      </c>
      <c r="G155" s="253">
        <v>4</v>
      </c>
      <c r="H155" s="189">
        <v>-50</v>
      </c>
      <c r="I155" s="195">
        <v>0</v>
      </c>
      <c r="J155" s="33"/>
      <c r="K155" s="33"/>
      <c r="L155" s="33"/>
      <c r="M155" s="33"/>
      <c r="N155" s="33"/>
      <c r="O155" s="33"/>
      <c r="P155" s="33"/>
      <c r="Q155" s="33"/>
      <c r="S155" s="33"/>
      <c r="T155" s="33"/>
      <c r="U155" s="33"/>
      <c r="V155" s="33"/>
      <c r="W155" s="33"/>
      <c r="X155" s="33"/>
      <c r="Y155" s="33"/>
      <c r="Z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</row>
    <row r="156" spans="2:59" ht="27" customHeight="1" thickBot="1" x14ac:dyDescent="0.3">
      <c r="B156" s="57">
        <v>9</v>
      </c>
      <c r="C156" s="85" t="s">
        <v>298</v>
      </c>
      <c r="D156" s="237">
        <v>41</v>
      </c>
      <c r="E156" s="62">
        <v>0</v>
      </c>
      <c r="F156" s="256">
        <v>0</v>
      </c>
      <c r="G156" s="256">
        <v>2</v>
      </c>
      <c r="H156" s="196">
        <v>-100</v>
      </c>
      <c r="I156" s="197">
        <v>0</v>
      </c>
      <c r="J156" s="33"/>
      <c r="K156" s="33"/>
      <c r="L156" s="33"/>
      <c r="M156" s="33"/>
      <c r="N156" s="33"/>
      <c r="O156" s="33"/>
      <c r="P156" s="33"/>
      <c r="Q156" s="33"/>
      <c r="S156" s="33"/>
      <c r="T156" s="33"/>
      <c r="U156" s="33"/>
      <c r="V156" s="33"/>
      <c r="W156" s="33"/>
      <c r="X156" s="33"/>
      <c r="Y156" s="33"/>
      <c r="Z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</row>
    <row r="157" spans="2:59" ht="27" customHeight="1" x14ac:dyDescent="0.25">
      <c r="B157" s="57">
        <v>1</v>
      </c>
      <c r="C157" s="98" t="s">
        <v>114</v>
      </c>
      <c r="D157" s="224">
        <v>3125705</v>
      </c>
      <c r="E157" s="67">
        <v>174930</v>
      </c>
      <c r="F157" s="68">
        <v>177293</v>
      </c>
      <c r="G157" s="68">
        <v>192147</v>
      </c>
      <c r="H157" s="189">
        <v>-8.9600000000000009</v>
      </c>
      <c r="I157" s="195">
        <v>-1.33</v>
      </c>
      <c r="J157" s="33"/>
      <c r="K157" s="33"/>
      <c r="L157" s="33"/>
      <c r="M157" s="33"/>
      <c r="N157" s="33"/>
      <c r="O157" s="33"/>
      <c r="P157" s="33"/>
      <c r="Q157" s="33"/>
      <c r="S157" s="33"/>
      <c r="T157" s="33"/>
      <c r="U157" s="33"/>
      <c r="V157" s="33"/>
      <c r="W157" s="33"/>
      <c r="X157" s="33"/>
      <c r="Y157" s="33"/>
      <c r="Z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</row>
    <row r="158" spans="2:59" ht="27" customHeight="1" x14ac:dyDescent="0.25">
      <c r="B158" s="57">
        <v>2</v>
      </c>
      <c r="C158" s="84" t="s">
        <v>174</v>
      </c>
      <c r="D158" s="224">
        <v>221268</v>
      </c>
      <c r="E158" s="55">
        <v>13820</v>
      </c>
      <c r="F158" s="253">
        <v>17898</v>
      </c>
      <c r="G158" s="253">
        <v>20601</v>
      </c>
      <c r="H158" s="189">
        <v>-32.92</v>
      </c>
      <c r="I158" s="195">
        <v>-22.78</v>
      </c>
      <c r="J158" s="33"/>
      <c r="K158" s="33"/>
      <c r="L158" s="33"/>
      <c r="M158" s="33"/>
      <c r="N158" s="33"/>
      <c r="O158" s="33"/>
      <c r="P158" s="33"/>
      <c r="Q158" s="33"/>
      <c r="S158" s="33"/>
      <c r="T158" s="33"/>
      <c r="U158" s="33"/>
      <c r="V158" s="33"/>
      <c r="W158" s="33"/>
      <c r="X158" s="33"/>
      <c r="Y158" s="33"/>
      <c r="Z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</row>
    <row r="159" spans="2:59" ht="27" customHeight="1" thickBot="1" x14ac:dyDescent="0.3">
      <c r="B159" s="57">
        <v>3</v>
      </c>
      <c r="C159" s="85" t="s">
        <v>119</v>
      </c>
      <c r="D159" s="237">
        <v>175850</v>
      </c>
      <c r="E159" s="62">
        <v>10511</v>
      </c>
      <c r="F159" s="256">
        <v>10554</v>
      </c>
      <c r="G159" s="256">
        <v>10243</v>
      </c>
      <c r="H159" s="196">
        <v>2.62</v>
      </c>
      <c r="I159" s="197">
        <v>-0.41</v>
      </c>
      <c r="J159" s="33"/>
      <c r="K159" s="33"/>
      <c r="L159" s="33"/>
      <c r="M159" s="33"/>
      <c r="N159" s="33"/>
      <c r="O159" s="33"/>
      <c r="P159" s="33"/>
      <c r="Q159" s="33"/>
      <c r="S159" s="33"/>
      <c r="T159" s="33"/>
      <c r="U159" s="33"/>
      <c r="V159" s="33"/>
      <c r="W159" s="33"/>
      <c r="X159" s="33"/>
      <c r="Y159" s="33"/>
      <c r="Z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</row>
    <row r="160" spans="2:59" ht="26.4" x14ac:dyDescent="0.25">
      <c r="B160" s="60"/>
      <c r="C160" s="86"/>
      <c r="D160" s="58"/>
      <c r="E160" s="58"/>
      <c r="F160" s="58"/>
      <c r="G160" s="200"/>
      <c r="H160" s="201"/>
      <c r="J160" s="33"/>
      <c r="K160" s="33"/>
      <c r="L160" s="33"/>
      <c r="M160" s="33"/>
      <c r="N160" s="33"/>
      <c r="O160" s="33"/>
      <c r="P160" s="33"/>
      <c r="Q160" s="33"/>
      <c r="S160" s="33"/>
      <c r="T160" s="33"/>
      <c r="U160" s="33"/>
      <c r="V160" s="33"/>
      <c r="W160" s="33"/>
      <c r="X160" s="33"/>
      <c r="Y160" s="33"/>
      <c r="Z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</row>
    <row r="161" spans="2:59" ht="26.4" x14ac:dyDescent="0.25">
      <c r="B161" s="60"/>
      <c r="C161" s="86"/>
      <c r="D161" s="58"/>
      <c r="E161" s="58"/>
      <c r="F161" s="58"/>
      <c r="G161" s="200"/>
      <c r="H161" s="201"/>
      <c r="J161" s="33"/>
      <c r="K161" s="33"/>
      <c r="L161" s="33"/>
      <c r="M161" s="33"/>
      <c r="N161" s="33"/>
      <c r="O161" s="33"/>
      <c r="P161" s="33"/>
      <c r="Q161" s="33"/>
      <c r="S161" s="33"/>
      <c r="T161" s="33"/>
      <c r="U161" s="33"/>
      <c r="V161" s="33"/>
      <c r="W161" s="33"/>
      <c r="X161" s="33"/>
      <c r="Y161" s="33"/>
      <c r="Z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</row>
    <row r="162" spans="2:59" ht="26.4" x14ac:dyDescent="0.25">
      <c r="B162" s="60"/>
      <c r="C162" s="86"/>
      <c r="D162" s="58"/>
      <c r="E162" s="58"/>
      <c r="F162" s="58"/>
      <c r="G162" s="200"/>
      <c r="H162" s="201"/>
      <c r="J162" s="33"/>
      <c r="K162" s="33"/>
      <c r="L162" s="33"/>
      <c r="M162" s="33"/>
      <c r="N162" s="33"/>
      <c r="O162" s="33"/>
      <c r="P162" s="33"/>
      <c r="Q162" s="33"/>
      <c r="S162" s="33"/>
      <c r="T162" s="33"/>
      <c r="U162" s="33"/>
      <c r="V162" s="33"/>
      <c r="W162" s="33"/>
      <c r="X162" s="33"/>
      <c r="Y162" s="33"/>
      <c r="Z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</row>
    <row r="163" spans="2:59" ht="27" customHeight="1" x14ac:dyDescent="0.25">
      <c r="B163" s="343" t="s">
        <v>312</v>
      </c>
      <c r="C163" s="343"/>
      <c r="D163" s="343"/>
      <c r="E163" s="343"/>
      <c r="F163" s="343"/>
      <c r="G163" s="343"/>
      <c r="H163" s="343"/>
      <c r="I163" s="343"/>
      <c r="J163" s="33"/>
      <c r="K163" s="33"/>
      <c r="L163" s="33"/>
      <c r="M163" s="33"/>
      <c r="N163" s="33"/>
      <c r="O163" s="33"/>
      <c r="P163" s="33"/>
      <c r="Q163" s="33"/>
      <c r="S163" s="33"/>
      <c r="T163" s="33"/>
      <c r="U163" s="33"/>
      <c r="V163" s="33"/>
      <c r="W163" s="33"/>
      <c r="X163" s="33"/>
      <c r="Y163" s="33"/>
      <c r="Z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</row>
    <row r="164" spans="2:59" ht="27" customHeight="1" x14ac:dyDescent="0.25">
      <c r="B164" s="343" t="s">
        <v>330</v>
      </c>
      <c r="C164" s="343"/>
      <c r="D164" s="343"/>
      <c r="E164" s="343"/>
      <c r="F164" s="343"/>
      <c r="G164" s="343"/>
      <c r="H164" s="343"/>
      <c r="I164" s="343"/>
      <c r="J164" s="33"/>
      <c r="K164" s="33"/>
      <c r="L164" s="33"/>
      <c r="M164" s="33"/>
      <c r="N164" s="33"/>
      <c r="O164" s="33"/>
      <c r="P164" s="33"/>
      <c r="Q164" s="33"/>
      <c r="S164" s="33"/>
      <c r="T164" s="33"/>
      <c r="U164" s="33"/>
      <c r="V164" s="33"/>
      <c r="W164" s="33"/>
      <c r="X164" s="33"/>
      <c r="Y164" s="33"/>
      <c r="Z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</row>
    <row r="165" spans="2:59" ht="27" customHeight="1" x14ac:dyDescent="0.25">
      <c r="B165" s="343" t="s">
        <v>354</v>
      </c>
      <c r="C165" s="343"/>
      <c r="D165" s="343"/>
      <c r="E165" s="343"/>
      <c r="F165" s="343"/>
      <c r="G165" s="343"/>
      <c r="H165" s="343"/>
      <c r="I165" s="343"/>
      <c r="J165" s="33"/>
      <c r="K165" s="33"/>
      <c r="L165" s="33"/>
      <c r="M165" s="33"/>
      <c r="N165" s="33"/>
      <c r="O165" s="33"/>
      <c r="P165" s="33"/>
      <c r="Q165" s="33"/>
      <c r="S165" s="33"/>
      <c r="T165" s="33"/>
      <c r="U165" s="33"/>
      <c r="V165" s="33"/>
      <c r="W165" s="33"/>
      <c r="X165" s="33"/>
      <c r="Y165" s="33"/>
      <c r="Z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</row>
    <row r="166" spans="2:59" ht="27" customHeight="1" thickBot="1" x14ac:dyDescent="0.3">
      <c r="D166" s="33"/>
      <c r="J166" s="33"/>
      <c r="K166" s="33"/>
      <c r="L166" s="33"/>
      <c r="M166" s="33"/>
      <c r="N166" s="33"/>
      <c r="O166" s="33"/>
      <c r="P166" s="33"/>
      <c r="Q166" s="33"/>
      <c r="S166" s="33"/>
      <c r="T166" s="33"/>
      <c r="U166" s="33"/>
      <c r="V166" s="33"/>
      <c r="W166" s="33"/>
      <c r="X166" s="33"/>
      <c r="Y166" s="33"/>
      <c r="Z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</row>
    <row r="167" spans="2:59" ht="27" customHeight="1" x14ac:dyDescent="0.25">
      <c r="B167" s="69" t="s">
        <v>172</v>
      </c>
      <c r="C167" s="63" t="s">
        <v>173</v>
      </c>
      <c r="D167" s="222"/>
      <c r="E167" s="344" t="s">
        <v>162</v>
      </c>
      <c r="F167" s="345"/>
      <c r="G167" s="345"/>
      <c r="H167" s="63" t="s">
        <v>147</v>
      </c>
      <c r="I167" s="64" t="s">
        <v>147</v>
      </c>
      <c r="J167" s="33"/>
      <c r="K167" s="33"/>
      <c r="L167" s="33"/>
      <c r="M167" s="33"/>
      <c r="N167" s="33"/>
      <c r="O167" s="33"/>
      <c r="P167" s="33"/>
      <c r="Q167" s="33"/>
      <c r="S167" s="33"/>
      <c r="T167" s="33"/>
      <c r="U167" s="33"/>
      <c r="V167" s="33"/>
      <c r="W167" s="33"/>
      <c r="X167" s="33"/>
      <c r="Y167" s="33"/>
      <c r="Z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</row>
    <row r="168" spans="2:59" ht="27" customHeight="1" x14ac:dyDescent="0.25">
      <c r="B168" s="70"/>
      <c r="C168" s="52"/>
      <c r="D168" s="223" t="s">
        <v>347</v>
      </c>
      <c r="E168" s="339" t="s">
        <v>344</v>
      </c>
      <c r="F168" s="341">
        <v>2019</v>
      </c>
      <c r="G168" s="341">
        <v>2018</v>
      </c>
      <c r="H168" s="54" t="s">
        <v>163</v>
      </c>
      <c r="I168" s="71" t="s">
        <v>163</v>
      </c>
      <c r="J168" s="33"/>
      <c r="K168" s="33"/>
      <c r="L168" s="33"/>
      <c r="M168" s="33"/>
      <c r="N168" s="33"/>
      <c r="O168" s="33"/>
      <c r="P168" s="33"/>
      <c r="Q168" s="33"/>
      <c r="S168" s="33"/>
      <c r="T168" s="33"/>
      <c r="U168" s="33"/>
      <c r="V168" s="33"/>
      <c r="W168" s="33"/>
      <c r="X168" s="33"/>
      <c r="Y168" s="33"/>
      <c r="Z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</row>
    <row r="169" spans="2:59" ht="27" customHeight="1" thickBot="1" x14ac:dyDescent="0.3">
      <c r="B169" s="65"/>
      <c r="C169" s="66"/>
      <c r="D169" s="155"/>
      <c r="E169" s="340"/>
      <c r="F169" s="342"/>
      <c r="G169" s="342"/>
      <c r="H169" s="105" t="s">
        <v>345</v>
      </c>
      <c r="I169" s="104" t="s">
        <v>346</v>
      </c>
      <c r="J169" s="33"/>
      <c r="K169" s="33"/>
      <c r="L169" s="33"/>
      <c r="M169" s="33"/>
      <c r="N169" s="33"/>
      <c r="O169" s="33"/>
      <c r="P169" s="33"/>
      <c r="Q169" s="33"/>
      <c r="S169" s="33"/>
      <c r="T169" s="33"/>
      <c r="U169" s="33"/>
      <c r="V169" s="33"/>
      <c r="W169" s="33"/>
      <c r="X169" s="33"/>
      <c r="Y169" s="33"/>
      <c r="Z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</row>
    <row r="170" spans="2:59" ht="27" customHeight="1" x14ac:dyDescent="0.25">
      <c r="B170" s="57">
        <v>1</v>
      </c>
      <c r="C170" s="83" t="s">
        <v>178</v>
      </c>
      <c r="D170" s="226">
        <v>3857</v>
      </c>
      <c r="E170" s="56">
        <v>455</v>
      </c>
      <c r="F170" s="254">
        <v>423</v>
      </c>
      <c r="G170" s="254">
        <v>495</v>
      </c>
      <c r="H170" s="202">
        <v>-8.08</v>
      </c>
      <c r="I170" s="203">
        <v>7.57</v>
      </c>
      <c r="J170" s="33"/>
      <c r="K170" s="33"/>
      <c r="L170" s="33"/>
      <c r="M170" s="33"/>
      <c r="N170" s="33"/>
      <c r="O170" s="33"/>
      <c r="P170" s="33"/>
      <c r="Q170" s="33"/>
      <c r="S170" s="33"/>
      <c r="T170" s="33"/>
      <c r="U170" s="33"/>
      <c r="V170" s="33"/>
      <c r="W170" s="33"/>
      <c r="X170" s="33"/>
      <c r="Y170" s="33"/>
      <c r="Z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</row>
    <row r="171" spans="2:59" ht="27" customHeight="1" x14ac:dyDescent="0.25">
      <c r="B171" s="57">
        <v>2</v>
      </c>
      <c r="C171" s="98" t="s">
        <v>124</v>
      </c>
      <c r="D171" s="224">
        <v>1112</v>
      </c>
      <c r="E171" s="55">
        <v>229</v>
      </c>
      <c r="F171" s="253">
        <v>184</v>
      </c>
      <c r="G171" s="253">
        <v>225</v>
      </c>
      <c r="H171" s="189">
        <v>1.78</v>
      </c>
      <c r="I171" s="195">
        <v>24.46</v>
      </c>
      <c r="J171" s="33"/>
      <c r="K171" s="33"/>
      <c r="L171" s="33"/>
      <c r="M171" s="33"/>
      <c r="N171" s="33"/>
      <c r="O171" s="33"/>
      <c r="P171" s="33"/>
      <c r="Q171" s="33"/>
      <c r="S171" s="33"/>
      <c r="T171" s="33"/>
      <c r="U171" s="33"/>
      <c r="V171" s="33"/>
      <c r="W171" s="33"/>
      <c r="X171" s="33"/>
      <c r="Y171" s="33"/>
      <c r="Z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</row>
    <row r="172" spans="2:59" ht="27" customHeight="1" x14ac:dyDescent="0.25">
      <c r="B172" s="57">
        <v>3</v>
      </c>
      <c r="C172" s="98" t="s">
        <v>122</v>
      </c>
      <c r="D172" s="224">
        <v>1104</v>
      </c>
      <c r="E172" s="55">
        <v>187</v>
      </c>
      <c r="F172" s="253">
        <v>162</v>
      </c>
      <c r="G172" s="253">
        <v>181</v>
      </c>
      <c r="H172" s="189">
        <v>3.31</v>
      </c>
      <c r="I172" s="195">
        <v>15.43</v>
      </c>
      <c r="J172" s="33"/>
      <c r="K172" s="33"/>
      <c r="L172" s="33"/>
      <c r="M172" s="33"/>
      <c r="N172" s="33"/>
      <c r="O172" s="33"/>
      <c r="P172" s="33"/>
      <c r="Q172" s="33"/>
      <c r="S172" s="33"/>
      <c r="T172" s="33"/>
      <c r="U172" s="33"/>
      <c r="V172" s="33"/>
      <c r="W172" s="33"/>
      <c r="X172" s="33"/>
      <c r="Y172" s="33"/>
      <c r="Z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</row>
    <row r="173" spans="2:59" ht="27" customHeight="1" x14ac:dyDescent="0.25">
      <c r="B173" s="57">
        <v>4</v>
      </c>
      <c r="C173" s="98" t="s">
        <v>123</v>
      </c>
      <c r="D173" s="224">
        <v>703</v>
      </c>
      <c r="E173" s="55">
        <v>67</v>
      </c>
      <c r="F173" s="253">
        <v>104</v>
      </c>
      <c r="G173" s="253">
        <v>166</v>
      </c>
      <c r="H173" s="189">
        <v>-59.64</v>
      </c>
      <c r="I173" s="195">
        <v>-35.58</v>
      </c>
      <c r="J173" s="33"/>
      <c r="K173" s="33"/>
      <c r="L173" s="33"/>
      <c r="M173" s="33"/>
      <c r="N173" s="33"/>
      <c r="O173" s="33"/>
      <c r="P173" s="33"/>
      <c r="Q173" s="33"/>
      <c r="S173" s="33"/>
      <c r="T173" s="33"/>
      <c r="U173" s="33"/>
      <c r="V173" s="33"/>
      <c r="W173" s="33"/>
      <c r="X173" s="33"/>
      <c r="Y173" s="33"/>
      <c r="Z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</row>
    <row r="174" spans="2:59" ht="27" customHeight="1" x14ac:dyDescent="0.25">
      <c r="B174" s="57">
        <v>5</v>
      </c>
      <c r="C174" s="98" t="s">
        <v>206</v>
      </c>
      <c r="D174" s="224">
        <v>192</v>
      </c>
      <c r="E174" s="55">
        <v>18</v>
      </c>
      <c r="F174" s="253">
        <v>0</v>
      </c>
      <c r="G174" s="253">
        <v>18</v>
      </c>
      <c r="H174" s="189">
        <v>0</v>
      </c>
      <c r="I174" s="195">
        <v>0</v>
      </c>
      <c r="J174" s="33"/>
      <c r="K174" s="33"/>
      <c r="L174" s="33"/>
      <c r="M174" s="33"/>
      <c r="N174" s="33"/>
      <c r="O174" s="33"/>
      <c r="P174" s="33"/>
      <c r="Q174" s="33"/>
      <c r="S174" s="33"/>
      <c r="T174" s="33"/>
      <c r="U174" s="33"/>
      <c r="V174" s="33"/>
      <c r="W174" s="33"/>
      <c r="X174" s="33"/>
      <c r="Y174" s="33"/>
      <c r="Z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</row>
    <row r="175" spans="2:59" ht="27" customHeight="1" x14ac:dyDescent="0.25">
      <c r="B175" s="57">
        <v>6</v>
      </c>
      <c r="C175" s="98" t="s">
        <v>203</v>
      </c>
      <c r="D175" s="224">
        <v>251</v>
      </c>
      <c r="E175" s="55">
        <v>0</v>
      </c>
      <c r="F175" s="253">
        <v>21</v>
      </c>
      <c r="G175" s="253">
        <v>8</v>
      </c>
      <c r="H175" s="189">
        <v>-100</v>
      </c>
      <c r="I175" s="195">
        <v>-100</v>
      </c>
      <c r="J175" s="33"/>
      <c r="K175" s="33"/>
      <c r="L175" s="33"/>
      <c r="M175" s="33"/>
      <c r="N175" s="33"/>
      <c r="O175" s="33"/>
      <c r="P175" s="33"/>
      <c r="Q175" s="33"/>
      <c r="S175" s="33"/>
      <c r="T175" s="33"/>
      <c r="U175" s="33"/>
      <c r="V175" s="33"/>
      <c r="W175" s="33"/>
      <c r="X175" s="33"/>
      <c r="Y175" s="33"/>
      <c r="Z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</row>
    <row r="176" spans="2:59" ht="27" customHeight="1" x14ac:dyDescent="0.25">
      <c r="B176" s="57">
        <v>7</v>
      </c>
      <c r="C176" s="98" t="s">
        <v>204</v>
      </c>
      <c r="D176" s="224">
        <v>227</v>
      </c>
      <c r="E176" s="55">
        <v>0</v>
      </c>
      <c r="F176" s="253">
        <v>2</v>
      </c>
      <c r="G176" s="253">
        <v>117</v>
      </c>
      <c r="H176" s="189">
        <v>-100</v>
      </c>
      <c r="I176" s="195">
        <v>-100</v>
      </c>
      <c r="J176" s="33"/>
      <c r="K176" s="33"/>
      <c r="L176" s="33"/>
      <c r="M176" s="33"/>
      <c r="N176" s="33"/>
      <c r="O176" s="33"/>
      <c r="P176" s="33"/>
      <c r="Q176" s="33"/>
      <c r="S176" s="33"/>
      <c r="T176" s="33"/>
      <c r="U176" s="33"/>
      <c r="V176" s="33"/>
      <c r="W176" s="33"/>
      <c r="X176" s="33"/>
      <c r="Y176" s="33"/>
      <c r="Z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</row>
    <row r="177" spans="2:59" ht="27" customHeight="1" x14ac:dyDescent="0.25">
      <c r="B177" s="57">
        <v>8</v>
      </c>
      <c r="C177" s="98" t="s">
        <v>205</v>
      </c>
      <c r="D177" s="224">
        <v>174</v>
      </c>
      <c r="E177" s="55">
        <v>0</v>
      </c>
      <c r="F177" s="253">
        <v>0</v>
      </c>
      <c r="G177" s="253">
        <v>0</v>
      </c>
      <c r="H177" s="189">
        <v>0</v>
      </c>
      <c r="I177" s="195">
        <v>0</v>
      </c>
      <c r="J177" s="33"/>
      <c r="K177" s="33"/>
      <c r="L177" s="33"/>
      <c r="M177" s="33"/>
      <c r="N177" s="33"/>
      <c r="O177" s="33"/>
      <c r="P177" s="33"/>
      <c r="Q177" s="33"/>
      <c r="S177" s="33"/>
      <c r="T177" s="33"/>
      <c r="U177" s="33"/>
      <c r="V177" s="33"/>
      <c r="W177" s="33"/>
      <c r="X177" s="33"/>
      <c r="Y177" s="33"/>
      <c r="Z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</row>
    <row r="178" spans="2:59" ht="27" customHeight="1" thickBot="1" x14ac:dyDescent="0.3">
      <c r="B178" s="57">
        <v>9</v>
      </c>
      <c r="C178" s="181" t="s">
        <v>202</v>
      </c>
      <c r="D178" s="237">
        <v>0</v>
      </c>
      <c r="E178" s="110">
        <v>0</v>
      </c>
      <c r="F178" s="255">
        <v>0</v>
      </c>
      <c r="G178" s="255">
        <v>0</v>
      </c>
      <c r="H178" s="196">
        <v>0</v>
      </c>
      <c r="I178" s="197">
        <v>0</v>
      </c>
      <c r="J178" s="33"/>
      <c r="K178" s="33"/>
      <c r="L178" s="33"/>
      <c r="M178" s="33"/>
      <c r="N178" s="33"/>
      <c r="O178" s="33"/>
      <c r="P178" s="33"/>
      <c r="Q178" s="33"/>
      <c r="S178" s="33"/>
      <c r="T178" s="33"/>
      <c r="U178" s="33"/>
      <c r="V178" s="33"/>
      <c r="W178" s="33"/>
      <c r="X178" s="33"/>
      <c r="Y178" s="33"/>
      <c r="Z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</row>
    <row r="179" spans="2:59" thickBot="1" x14ac:dyDescent="0.3">
      <c r="B179" s="60"/>
      <c r="C179" s="86" t="s">
        <v>244</v>
      </c>
      <c r="D179" s="239">
        <v>7620</v>
      </c>
      <c r="E179" s="212">
        <v>956</v>
      </c>
      <c r="F179" s="237">
        <v>896</v>
      </c>
      <c r="G179" s="237">
        <v>1210</v>
      </c>
      <c r="H179" s="196">
        <v>-20.99</v>
      </c>
      <c r="I179" s="197">
        <v>6.7</v>
      </c>
      <c r="J179" s="33"/>
      <c r="K179" s="33"/>
      <c r="L179" s="33"/>
      <c r="M179" s="33"/>
      <c r="N179" s="33"/>
      <c r="O179" s="33"/>
      <c r="P179" s="33"/>
      <c r="Q179" s="33"/>
      <c r="S179" s="33"/>
      <c r="T179" s="33"/>
      <c r="U179" s="33"/>
      <c r="V179" s="33"/>
      <c r="W179" s="33"/>
      <c r="X179" s="33"/>
      <c r="Y179" s="33"/>
      <c r="Z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</row>
    <row r="180" spans="2:59" ht="26.4" x14ac:dyDescent="0.25">
      <c r="B180" s="60"/>
      <c r="C180" s="86"/>
      <c r="D180" s="58"/>
      <c r="E180" s="59"/>
      <c r="F180" s="59"/>
      <c r="G180" s="200"/>
      <c r="H180" s="201"/>
      <c r="J180" s="33"/>
      <c r="K180" s="33"/>
      <c r="L180" s="33"/>
      <c r="M180" s="33"/>
      <c r="N180" s="33"/>
      <c r="O180" s="33"/>
      <c r="P180" s="33"/>
      <c r="Q180" s="33"/>
      <c r="S180" s="33"/>
      <c r="T180" s="33"/>
      <c r="U180" s="33"/>
      <c r="V180" s="33"/>
      <c r="W180" s="33"/>
      <c r="X180" s="33"/>
      <c r="Y180" s="33"/>
      <c r="Z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</row>
    <row r="181" spans="2:59" ht="26.4" x14ac:dyDescent="0.25">
      <c r="B181" s="60"/>
      <c r="C181" s="86"/>
      <c r="D181" s="58"/>
      <c r="E181" s="59"/>
      <c r="F181" s="59"/>
      <c r="G181" s="200"/>
      <c r="H181" s="201"/>
      <c r="J181" s="33"/>
      <c r="K181" s="33"/>
      <c r="L181" s="33"/>
      <c r="M181" s="33"/>
      <c r="N181" s="33"/>
      <c r="O181" s="33"/>
      <c r="P181" s="33"/>
      <c r="Q181" s="33"/>
      <c r="S181" s="33"/>
      <c r="T181" s="33"/>
      <c r="U181" s="33"/>
      <c r="V181" s="33"/>
      <c r="W181" s="33"/>
      <c r="X181" s="33"/>
      <c r="Y181" s="33"/>
      <c r="Z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</row>
    <row r="182" spans="2:59" ht="27" customHeight="1" x14ac:dyDescent="0.25">
      <c r="B182" s="343" t="s">
        <v>313</v>
      </c>
      <c r="C182" s="343"/>
      <c r="D182" s="343"/>
      <c r="E182" s="343"/>
      <c r="F182" s="343"/>
      <c r="G182" s="343"/>
      <c r="H182" s="343"/>
      <c r="I182" s="343"/>
      <c r="J182" s="33"/>
      <c r="K182" s="33"/>
      <c r="L182" s="33"/>
      <c r="M182" s="33"/>
      <c r="N182" s="33"/>
      <c r="O182" s="33"/>
      <c r="P182" s="33"/>
      <c r="Q182" s="33"/>
      <c r="S182" s="33"/>
      <c r="T182" s="33"/>
      <c r="U182" s="33"/>
      <c r="V182" s="33"/>
      <c r="W182" s="33"/>
      <c r="X182" s="33"/>
      <c r="Y182" s="33"/>
      <c r="Z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</row>
    <row r="183" spans="2:59" ht="27" customHeight="1" x14ac:dyDescent="0.25">
      <c r="B183" s="343" t="s">
        <v>330</v>
      </c>
      <c r="C183" s="343"/>
      <c r="D183" s="343"/>
      <c r="E183" s="343"/>
      <c r="F183" s="343"/>
      <c r="G183" s="343"/>
      <c r="H183" s="343"/>
      <c r="I183" s="343"/>
      <c r="J183" s="33"/>
      <c r="K183" s="33"/>
      <c r="L183" s="33"/>
      <c r="M183" s="33"/>
      <c r="N183" s="33"/>
      <c r="O183" s="33"/>
      <c r="P183" s="33"/>
      <c r="Q183" s="33"/>
      <c r="S183" s="33"/>
      <c r="T183" s="33"/>
      <c r="U183" s="33"/>
      <c r="V183" s="33"/>
      <c r="W183" s="33"/>
      <c r="X183" s="33"/>
      <c r="Y183" s="33"/>
      <c r="Z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</row>
    <row r="184" spans="2:59" ht="27" customHeight="1" x14ac:dyDescent="0.25">
      <c r="B184" s="343" t="s">
        <v>354</v>
      </c>
      <c r="C184" s="343"/>
      <c r="D184" s="343"/>
      <c r="E184" s="343"/>
      <c r="F184" s="343"/>
      <c r="G184" s="343"/>
      <c r="H184" s="343"/>
      <c r="I184" s="343"/>
      <c r="J184" s="33"/>
      <c r="K184" s="33"/>
      <c r="L184" s="33"/>
      <c r="M184" s="33"/>
      <c r="N184" s="33"/>
      <c r="O184" s="33"/>
      <c r="P184" s="33"/>
      <c r="Q184" s="33"/>
      <c r="S184" s="33"/>
      <c r="T184" s="33"/>
      <c r="U184" s="33"/>
      <c r="V184" s="33"/>
      <c r="W184" s="33"/>
      <c r="X184" s="33"/>
      <c r="Y184" s="33"/>
      <c r="Z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</row>
    <row r="185" spans="2:59" ht="27" customHeight="1" thickBot="1" x14ac:dyDescent="0.3">
      <c r="D185" s="33"/>
      <c r="J185" s="33"/>
      <c r="K185" s="33"/>
      <c r="L185" s="33"/>
      <c r="M185" s="33"/>
      <c r="N185" s="33"/>
      <c r="O185" s="33"/>
      <c r="P185" s="33"/>
      <c r="Q185" s="33"/>
      <c r="S185" s="33"/>
      <c r="T185" s="33"/>
      <c r="U185" s="33"/>
      <c r="V185" s="33"/>
      <c r="W185" s="33"/>
      <c r="X185" s="33"/>
      <c r="Y185" s="33"/>
      <c r="Z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</row>
    <row r="186" spans="2:59" ht="27" customHeight="1" x14ac:dyDescent="0.25">
      <c r="B186" s="69" t="s">
        <v>172</v>
      </c>
      <c r="C186" s="99" t="s">
        <v>173</v>
      </c>
      <c r="D186" s="222"/>
      <c r="E186" s="344" t="s">
        <v>162</v>
      </c>
      <c r="F186" s="345"/>
      <c r="G186" s="345"/>
      <c r="H186" s="63" t="s">
        <v>147</v>
      </c>
      <c r="I186" s="64" t="s">
        <v>147</v>
      </c>
      <c r="J186" s="33"/>
      <c r="K186" s="33"/>
      <c r="L186" s="33"/>
      <c r="M186" s="33"/>
      <c r="N186" s="33"/>
      <c r="O186" s="33"/>
      <c r="P186" s="33"/>
      <c r="Q186" s="33"/>
      <c r="S186" s="33"/>
      <c r="T186" s="33"/>
      <c r="U186" s="33"/>
      <c r="V186" s="33"/>
      <c r="W186" s="33"/>
      <c r="X186" s="33"/>
      <c r="Y186" s="33"/>
      <c r="Z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</row>
    <row r="187" spans="2:59" ht="27" customHeight="1" x14ac:dyDescent="0.25">
      <c r="B187" s="70"/>
      <c r="C187" s="154"/>
      <c r="D187" s="223" t="s">
        <v>347</v>
      </c>
      <c r="E187" s="339" t="s">
        <v>344</v>
      </c>
      <c r="F187" s="341">
        <v>2019</v>
      </c>
      <c r="G187" s="341">
        <v>2018</v>
      </c>
      <c r="H187" s="54" t="s">
        <v>163</v>
      </c>
      <c r="I187" s="71" t="s">
        <v>163</v>
      </c>
      <c r="J187" s="33"/>
      <c r="K187" s="33"/>
      <c r="L187" s="33"/>
      <c r="M187" s="33"/>
      <c r="N187" s="33"/>
      <c r="O187" s="33"/>
      <c r="P187" s="33"/>
      <c r="Q187" s="33"/>
      <c r="S187" s="33"/>
      <c r="T187" s="33"/>
      <c r="U187" s="33"/>
      <c r="V187" s="33"/>
      <c r="W187" s="33"/>
      <c r="X187" s="33"/>
      <c r="Y187" s="33"/>
      <c r="Z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</row>
    <row r="188" spans="2:59" ht="27" customHeight="1" thickBot="1" x14ac:dyDescent="0.3">
      <c r="B188" s="65"/>
      <c r="C188" s="155"/>
      <c r="D188" s="155"/>
      <c r="E188" s="340"/>
      <c r="F188" s="342"/>
      <c r="G188" s="342"/>
      <c r="H188" s="105" t="s">
        <v>345</v>
      </c>
      <c r="I188" s="104" t="s">
        <v>346</v>
      </c>
      <c r="J188" s="33"/>
      <c r="K188" s="33"/>
      <c r="L188" s="33"/>
      <c r="M188" s="33"/>
      <c r="N188" s="33"/>
      <c r="O188" s="33"/>
      <c r="P188" s="33"/>
      <c r="Q188" s="33"/>
      <c r="S188" s="33"/>
      <c r="T188" s="33"/>
      <c r="U188" s="33"/>
      <c r="V188" s="33"/>
      <c r="W188" s="33"/>
      <c r="X188" s="33"/>
      <c r="Y188" s="33"/>
      <c r="Z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</row>
    <row r="189" spans="2:59" ht="27" customHeight="1" x14ac:dyDescent="0.25">
      <c r="B189" s="97">
        <v>1</v>
      </c>
      <c r="C189" s="84" t="s">
        <v>177</v>
      </c>
      <c r="D189" s="224">
        <v>16016</v>
      </c>
      <c r="E189" s="55">
        <v>1699</v>
      </c>
      <c r="F189" s="253">
        <v>1217</v>
      </c>
      <c r="G189" s="253">
        <v>1429</v>
      </c>
      <c r="H189" s="189">
        <v>18.89</v>
      </c>
      <c r="I189" s="195">
        <v>39.61</v>
      </c>
      <c r="J189" s="33"/>
      <c r="K189" s="33"/>
      <c r="L189" s="33"/>
      <c r="M189" s="33"/>
      <c r="N189" s="33"/>
      <c r="O189" s="33"/>
      <c r="P189" s="33"/>
      <c r="Q189" s="33"/>
      <c r="S189" s="33"/>
      <c r="T189" s="33"/>
      <c r="U189" s="33"/>
      <c r="V189" s="33"/>
      <c r="W189" s="33"/>
      <c r="X189" s="33"/>
      <c r="Y189" s="33"/>
      <c r="Z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</row>
    <row r="190" spans="2:59" ht="27" customHeight="1" x14ac:dyDescent="0.25">
      <c r="B190" s="97">
        <v>2</v>
      </c>
      <c r="C190" s="84" t="s">
        <v>339</v>
      </c>
      <c r="D190" s="225">
        <v>28315</v>
      </c>
      <c r="E190" s="55">
        <v>883</v>
      </c>
      <c r="F190" s="253">
        <v>807</v>
      </c>
      <c r="G190" s="253">
        <v>1135</v>
      </c>
      <c r="H190" s="189">
        <v>-22.2</v>
      </c>
      <c r="I190" s="195">
        <v>9.42</v>
      </c>
      <c r="J190" s="33"/>
      <c r="K190" s="33"/>
      <c r="L190" s="33"/>
      <c r="M190" s="33"/>
      <c r="N190" s="33"/>
      <c r="O190" s="33"/>
      <c r="P190" s="33"/>
      <c r="Q190" s="33"/>
      <c r="S190" s="33"/>
      <c r="T190" s="33"/>
      <c r="U190" s="33"/>
      <c r="V190" s="33"/>
      <c r="W190" s="33"/>
      <c r="X190" s="33"/>
      <c r="Y190" s="33"/>
      <c r="Z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</row>
    <row r="191" spans="2:59" ht="27" customHeight="1" x14ac:dyDescent="0.25">
      <c r="B191" s="97">
        <v>3</v>
      </c>
      <c r="C191" s="84" t="s">
        <v>209</v>
      </c>
      <c r="D191" s="224">
        <v>8403</v>
      </c>
      <c r="E191" s="55">
        <v>831</v>
      </c>
      <c r="F191" s="253">
        <v>450</v>
      </c>
      <c r="G191" s="253">
        <v>745</v>
      </c>
      <c r="H191" s="189">
        <v>11.54</v>
      </c>
      <c r="I191" s="195">
        <v>84.67</v>
      </c>
      <c r="J191" s="33"/>
      <c r="K191" s="33"/>
      <c r="L191" s="33"/>
      <c r="M191" s="33"/>
      <c r="N191" s="33"/>
      <c r="O191" s="33"/>
      <c r="P191" s="33"/>
      <c r="Q191" s="33"/>
      <c r="S191" s="33"/>
      <c r="T191" s="33"/>
      <c r="U191" s="33"/>
      <c r="V191" s="33"/>
      <c r="W191" s="33"/>
      <c r="X191" s="33"/>
      <c r="Y191" s="33"/>
      <c r="Z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</row>
    <row r="192" spans="2:59" ht="26.4" x14ac:dyDescent="0.25">
      <c r="B192" s="97">
        <v>4</v>
      </c>
      <c r="C192" s="84" t="s">
        <v>212</v>
      </c>
      <c r="D192" s="225">
        <v>1347</v>
      </c>
      <c r="E192" s="55">
        <v>137</v>
      </c>
      <c r="F192" s="253">
        <v>21</v>
      </c>
      <c r="G192" s="253">
        <v>92</v>
      </c>
      <c r="H192" s="189">
        <v>48.91</v>
      </c>
      <c r="I192" s="195">
        <v>552.38</v>
      </c>
      <c r="J192" s="33"/>
      <c r="K192" s="33"/>
      <c r="L192" s="33"/>
      <c r="M192" s="33"/>
      <c r="N192" s="33"/>
      <c r="O192" s="33"/>
      <c r="P192" s="33"/>
      <c r="Q192" s="33"/>
      <c r="S192" s="33"/>
      <c r="T192" s="33"/>
      <c r="U192" s="33"/>
      <c r="V192" s="33"/>
      <c r="W192" s="33"/>
      <c r="X192" s="33"/>
      <c r="Y192" s="33"/>
      <c r="Z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</row>
    <row r="193" spans="2:59" ht="27" customHeight="1" x14ac:dyDescent="0.25">
      <c r="B193" s="97">
        <v>5</v>
      </c>
      <c r="C193" s="84" t="s">
        <v>211</v>
      </c>
      <c r="D193" s="224">
        <v>423</v>
      </c>
      <c r="E193" s="55">
        <v>27</v>
      </c>
      <c r="F193" s="253">
        <v>42</v>
      </c>
      <c r="G193" s="253">
        <v>33</v>
      </c>
      <c r="H193" s="189">
        <v>-18.18</v>
      </c>
      <c r="I193" s="195">
        <v>-35.71</v>
      </c>
      <c r="J193" s="33"/>
      <c r="K193" s="33"/>
      <c r="L193" s="33"/>
      <c r="M193" s="33"/>
      <c r="N193" s="33"/>
      <c r="O193" s="33"/>
      <c r="P193" s="33"/>
      <c r="Q193" s="33"/>
      <c r="S193" s="33"/>
      <c r="T193" s="33"/>
      <c r="U193" s="33"/>
      <c r="V193" s="33"/>
      <c r="W193" s="33"/>
      <c r="X193" s="33"/>
      <c r="Y193" s="33"/>
      <c r="Z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</row>
    <row r="194" spans="2:59" ht="27" customHeight="1" x14ac:dyDescent="0.25">
      <c r="B194" s="97">
        <v>6</v>
      </c>
      <c r="C194" s="84" t="s">
        <v>210</v>
      </c>
      <c r="D194" s="224">
        <v>303</v>
      </c>
      <c r="E194" s="55">
        <v>0</v>
      </c>
      <c r="F194" s="253">
        <v>113</v>
      </c>
      <c r="G194" s="253">
        <v>0</v>
      </c>
      <c r="H194" s="189">
        <v>0</v>
      </c>
      <c r="I194" s="195">
        <v>-100</v>
      </c>
      <c r="J194" s="33"/>
      <c r="K194" s="33"/>
      <c r="L194" s="33"/>
      <c r="M194" s="33"/>
      <c r="N194" s="33"/>
      <c r="O194" s="33"/>
      <c r="P194" s="33"/>
      <c r="Q194" s="33"/>
      <c r="S194" s="33"/>
      <c r="T194" s="33"/>
      <c r="U194" s="33"/>
      <c r="V194" s="33"/>
      <c r="W194" s="33"/>
      <c r="X194" s="33"/>
      <c r="Y194" s="33"/>
      <c r="Z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</row>
    <row r="195" spans="2:59" ht="27" customHeight="1" x14ac:dyDescent="0.25">
      <c r="B195" s="97">
        <v>7</v>
      </c>
      <c r="C195" s="84" t="s">
        <v>217</v>
      </c>
      <c r="D195" s="224">
        <v>57</v>
      </c>
      <c r="E195" s="55">
        <v>0</v>
      </c>
      <c r="F195" s="253">
        <v>0</v>
      </c>
      <c r="G195" s="253">
        <v>0</v>
      </c>
      <c r="H195" s="189">
        <v>0</v>
      </c>
      <c r="I195" s="195">
        <v>0</v>
      </c>
      <c r="J195" s="33"/>
      <c r="K195" s="33"/>
      <c r="L195" s="33"/>
      <c r="M195" s="33"/>
      <c r="N195" s="33"/>
      <c r="O195" s="33"/>
      <c r="P195" s="33"/>
      <c r="Q195" s="33"/>
      <c r="S195" s="33"/>
      <c r="T195" s="33"/>
      <c r="U195" s="33"/>
      <c r="V195" s="33"/>
      <c r="W195" s="33"/>
      <c r="X195" s="33"/>
      <c r="Y195" s="33"/>
      <c r="Z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</row>
    <row r="196" spans="2:59" ht="27" customHeight="1" x14ac:dyDescent="0.25">
      <c r="B196" s="97">
        <v>8</v>
      </c>
      <c r="C196" s="98" t="s">
        <v>213</v>
      </c>
      <c r="D196" s="225">
        <v>15</v>
      </c>
      <c r="E196" s="67">
        <v>0</v>
      </c>
      <c r="F196" s="68">
        <v>0</v>
      </c>
      <c r="G196" s="68">
        <v>7</v>
      </c>
      <c r="H196" s="189">
        <v>-100</v>
      </c>
      <c r="I196" s="195">
        <v>0</v>
      </c>
      <c r="J196" s="33"/>
      <c r="K196" s="33"/>
      <c r="L196" s="33"/>
      <c r="M196" s="33"/>
      <c r="N196" s="33"/>
      <c r="O196" s="33"/>
      <c r="P196" s="33"/>
      <c r="Q196" s="33"/>
      <c r="S196" s="33"/>
      <c r="T196" s="33"/>
      <c r="U196" s="33"/>
      <c r="V196" s="33"/>
      <c r="W196" s="33"/>
      <c r="X196" s="33"/>
      <c r="Y196" s="33"/>
      <c r="Z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</row>
    <row r="197" spans="2:59" ht="26.4" x14ac:dyDescent="0.25">
      <c r="B197" s="97">
        <v>9</v>
      </c>
      <c r="C197" s="84" t="s">
        <v>216</v>
      </c>
      <c r="D197" s="225">
        <v>0</v>
      </c>
      <c r="E197" s="55">
        <v>0</v>
      </c>
      <c r="F197" s="253">
        <v>0</v>
      </c>
      <c r="G197" s="253">
        <v>0</v>
      </c>
      <c r="H197" s="189">
        <v>0</v>
      </c>
      <c r="I197" s="195">
        <v>0</v>
      </c>
      <c r="J197" s="33"/>
      <c r="K197" s="33"/>
      <c r="L197" s="33"/>
      <c r="M197" s="33"/>
      <c r="N197" s="33"/>
      <c r="O197" s="33"/>
      <c r="P197" s="33"/>
      <c r="Q197" s="33"/>
      <c r="S197" s="33"/>
      <c r="T197" s="33"/>
      <c r="U197" s="33"/>
      <c r="V197" s="33"/>
      <c r="W197" s="33"/>
      <c r="X197" s="33"/>
      <c r="Y197" s="33"/>
      <c r="Z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</row>
    <row r="198" spans="2:59" ht="27" customHeight="1" x14ac:dyDescent="0.25">
      <c r="B198" s="97">
        <v>10</v>
      </c>
      <c r="C198" s="84" t="s">
        <v>214</v>
      </c>
      <c r="D198" s="225">
        <v>0</v>
      </c>
      <c r="E198" s="55">
        <v>0</v>
      </c>
      <c r="F198" s="253">
        <v>0</v>
      </c>
      <c r="G198" s="253">
        <v>0</v>
      </c>
      <c r="H198" s="189">
        <v>0</v>
      </c>
      <c r="I198" s="195">
        <v>0</v>
      </c>
      <c r="J198" s="33"/>
      <c r="K198" s="33"/>
      <c r="L198" s="33"/>
      <c r="M198" s="33"/>
      <c r="N198" s="33"/>
      <c r="O198" s="33"/>
      <c r="P198" s="33"/>
      <c r="Q198" s="33"/>
      <c r="S198" s="33"/>
      <c r="T198" s="33"/>
      <c r="U198" s="33"/>
      <c r="V198" s="33"/>
      <c r="W198" s="33"/>
      <c r="X198" s="33"/>
      <c r="Y198" s="33"/>
      <c r="Z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</row>
    <row r="199" spans="2:59" thickBot="1" x14ac:dyDescent="0.3">
      <c r="B199" s="97">
        <v>11</v>
      </c>
      <c r="C199" s="85" t="s">
        <v>215</v>
      </c>
      <c r="D199" s="229">
        <v>0</v>
      </c>
      <c r="E199" s="233">
        <v>0</v>
      </c>
      <c r="F199" s="258">
        <v>0</v>
      </c>
      <c r="G199" s="258">
        <v>0</v>
      </c>
      <c r="H199" s="230">
        <v>0</v>
      </c>
      <c r="I199" s="231">
        <v>0</v>
      </c>
      <c r="J199" s="33"/>
      <c r="K199" s="33"/>
      <c r="L199" s="33"/>
      <c r="M199" s="33"/>
      <c r="N199" s="33"/>
      <c r="O199" s="33"/>
      <c r="P199" s="33"/>
      <c r="Q199" s="33"/>
      <c r="S199" s="33"/>
      <c r="T199" s="33"/>
      <c r="U199" s="33"/>
      <c r="V199" s="33"/>
      <c r="W199" s="33"/>
      <c r="X199" s="33"/>
      <c r="Y199" s="33"/>
      <c r="Z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</row>
    <row r="200" spans="2:59" thickBot="1" x14ac:dyDescent="0.3">
      <c r="B200" s="60"/>
      <c r="C200" s="86" t="s">
        <v>248</v>
      </c>
      <c r="D200" s="228">
        <v>38863</v>
      </c>
      <c r="E200" s="96">
        <v>3577</v>
      </c>
      <c r="F200" s="257">
        <v>2650</v>
      </c>
      <c r="G200" s="257">
        <v>3441</v>
      </c>
      <c r="H200" s="204">
        <v>3.95</v>
      </c>
      <c r="I200" s="199">
        <v>34.979999999999997</v>
      </c>
      <c r="J200" s="33"/>
      <c r="K200" s="33"/>
      <c r="L200" s="33"/>
      <c r="M200" s="33"/>
      <c r="N200" s="33"/>
      <c r="O200" s="33"/>
      <c r="P200" s="33"/>
      <c r="Q200" s="33"/>
      <c r="S200" s="33"/>
      <c r="T200" s="33"/>
      <c r="U200" s="33"/>
      <c r="V200" s="33"/>
      <c r="W200" s="33"/>
      <c r="X200" s="33"/>
      <c r="Y200" s="33"/>
      <c r="Z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</row>
    <row r="201" spans="2:59" ht="26.4" x14ac:dyDescent="0.25">
      <c r="B201" s="60"/>
      <c r="C201" s="86"/>
      <c r="D201" s="58"/>
      <c r="E201" s="59"/>
      <c r="F201" s="59"/>
      <c r="G201" s="200"/>
      <c r="H201" s="201"/>
      <c r="J201" s="33"/>
      <c r="K201" s="33"/>
      <c r="L201" s="33"/>
      <c r="M201" s="33"/>
      <c r="N201" s="33"/>
      <c r="O201" s="33"/>
      <c r="P201" s="33"/>
      <c r="Q201" s="33"/>
      <c r="S201" s="33"/>
      <c r="T201" s="33"/>
      <c r="U201" s="33"/>
      <c r="V201" s="33"/>
      <c r="W201" s="33"/>
      <c r="X201" s="33"/>
      <c r="Y201" s="33"/>
      <c r="Z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</row>
    <row r="202" spans="2:59" ht="26.4" x14ac:dyDescent="0.25">
      <c r="B202" s="60"/>
      <c r="C202" s="86"/>
      <c r="D202" s="58"/>
      <c r="E202" s="59"/>
      <c r="F202" s="59"/>
      <c r="G202" s="200"/>
      <c r="H202" s="201"/>
      <c r="J202" s="33"/>
      <c r="K202" s="33"/>
      <c r="L202" s="33"/>
      <c r="M202" s="33"/>
      <c r="N202" s="33"/>
      <c r="O202" s="33"/>
      <c r="P202" s="33"/>
      <c r="Q202" s="33"/>
      <c r="S202" s="33"/>
      <c r="T202" s="33"/>
      <c r="U202" s="33"/>
      <c r="V202" s="33"/>
      <c r="W202" s="33"/>
      <c r="X202" s="33"/>
      <c r="Y202" s="33"/>
      <c r="Z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</row>
    <row r="203" spans="2:59" ht="27" customHeight="1" x14ac:dyDescent="0.25">
      <c r="B203" s="343" t="s">
        <v>314</v>
      </c>
      <c r="C203" s="343"/>
      <c r="D203" s="343"/>
      <c r="E203" s="343"/>
      <c r="F203" s="343"/>
      <c r="G203" s="343"/>
      <c r="H203" s="343"/>
      <c r="I203" s="343"/>
      <c r="J203" s="33"/>
      <c r="K203" s="33"/>
      <c r="L203" s="33"/>
      <c r="M203" s="33"/>
      <c r="N203" s="33"/>
      <c r="O203" s="33"/>
      <c r="P203" s="33"/>
      <c r="Q203" s="33"/>
      <c r="S203" s="33"/>
      <c r="T203" s="33"/>
      <c r="U203" s="33"/>
      <c r="V203" s="33"/>
      <c r="W203" s="33"/>
      <c r="X203" s="33"/>
      <c r="Y203" s="33"/>
      <c r="Z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</row>
    <row r="204" spans="2:59" ht="27" customHeight="1" x14ac:dyDescent="0.25">
      <c r="B204" s="343" t="s">
        <v>330</v>
      </c>
      <c r="C204" s="343"/>
      <c r="D204" s="343"/>
      <c r="E204" s="343"/>
      <c r="F204" s="343"/>
      <c r="G204" s="343"/>
      <c r="H204" s="343"/>
      <c r="I204" s="343"/>
      <c r="J204" s="33"/>
      <c r="K204" s="33"/>
      <c r="L204" s="33"/>
      <c r="M204" s="33"/>
      <c r="N204" s="33"/>
      <c r="O204" s="33"/>
      <c r="P204" s="33"/>
      <c r="Q204" s="33"/>
      <c r="S204" s="33"/>
      <c r="T204" s="33"/>
      <c r="U204" s="33"/>
      <c r="V204" s="33"/>
      <c r="W204" s="33"/>
      <c r="X204" s="33"/>
      <c r="Y204" s="33"/>
      <c r="Z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</row>
    <row r="205" spans="2:59" ht="27" customHeight="1" x14ac:dyDescent="0.25">
      <c r="B205" s="343" t="s">
        <v>354</v>
      </c>
      <c r="C205" s="343"/>
      <c r="D205" s="343"/>
      <c r="E205" s="343"/>
      <c r="F205" s="343"/>
      <c r="G205" s="343"/>
      <c r="H205" s="343"/>
      <c r="I205" s="343"/>
      <c r="J205" s="33"/>
      <c r="K205" s="33"/>
      <c r="L205" s="33"/>
      <c r="M205" s="33"/>
      <c r="N205" s="33"/>
      <c r="O205" s="33"/>
      <c r="P205" s="33"/>
      <c r="Q205" s="33"/>
      <c r="S205" s="33"/>
      <c r="T205" s="33"/>
      <c r="U205" s="33"/>
      <c r="V205" s="33"/>
      <c r="W205" s="33"/>
      <c r="X205" s="33"/>
      <c r="Y205" s="33"/>
      <c r="Z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</row>
    <row r="206" spans="2:59" ht="27" customHeight="1" thickBot="1" x14ac:dyDescent="0.3">
      <c r="D206" s="33"/>
      <c r="J206" s="33"/>
      <c r="K206" s="33"/>
      <c r="L206" s="33"/>
      <c r="M206" s="33"/>
      <c r="N206" s="33"/>
      <c r="O206" s="33"/>
      <c r="P206" s="33"/>
      <c r="Q206" s="33"/>
      <c r="S206" s="33"/>
      <c r="T206" s="33"/>
      <c r="U206" s="33"/>
      <c r="V206" s="33"/>
      <c r="W206" s="33"/>
      <c r="X206" s="33"/>
      <c r="Y206" s="33"/>
      <c r="Z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</row>
    <row r="207" spans="2:59" ht="27" customHeight="1" x14ac:dyDescent="0.25">
      <c r="B207" s="69" t="s">
        <v>172</v>
      </c>
      <c r="C207" s="63" t="s">
        <v>173</v>
      </c>
      <c r="D207" s="222"/>
      <c r="E207" s="344" t="s">
        <v>162</v>
      </c>
      <c r="F207" s="345"/>
      <c r="G207" s="345"/>
      <c r="H207" s="63" t="s">
        <v>147</v>
      </c>
      <c r="I207" s="64" t="s">
        <v>147</v>
      </c>
      <c r="J207" s="33"/>
      <c r="K207" s="33"/>
      <c r="L207" s="33"/>
      <c r="M207" s="33"/>
      <c r="N207" s="33"/>
      <c r="O207" s="33"/>
      <c r="P207" s="33"/>
      <c r="Q207" s="33"/>
      <c r="S207" s="33"/>
      <c r="T207" s="33"/>
      <c r="U207" s="33"/>
      <c r="V207" s="33"/>
      <c r="W207" s="33"/>
      <c r="X207" s="33"/>
      <c r="Y207" s="33"/>
      <c r="Z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</row>
    <row r="208" spans="2:59" ht="27" customHeight="1" x14ac:dyDescent="0.25">
      <c r="B208" s="70"/>
      <c r="C208" s="52"/>
      <c r="D208" s="223" t="s">
        <v>347</v>
      </c>
      <c r="E208" s="339" t="s">
        <v>344</v>
      </c>
      <c r="F208" s="341">
        <v>2019</v>
      </c>
      <c r="G208" s="341">
        <v>2018</v>
      </c>
      <c r="H208" s="54" t="s">
        <v>163</v>
      </c>
      <c r="I208" s="71" t="s">
        <v>163</v>
      </c>
      <c r="J208" s="33"/>
      <c r="K208" s="33"/>
      <c r="L208" s="33"/>
      <c r="M208" s="33"/>
      <c r="N208" s="33"/>
      <c r="O208" s="33"/>
      <c r="P208" s="33"/>
      <c r="Q208" s="33"/>
      <c r="S208" s="33"/>
      <c r="T208" s="33"/>
      <c r="U208" s="33"/>
      <c r="V208" s="33"/>
      <c r="W208" s="33"/>
      <c r="X208" s="33"/>
      <c r="Y208" s="33"/>
      <c r="Z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</row>
    <row r="209" spans="2:59" ht="27" customHeight="1" thickBot="1" x14ac:dyDescent="0.3">
      <c r="B209" s="65"/>
      <c r="C209" s="66"/>
      <c r="D209" s="155"/>
      <c r="E209" s="340"/>
      <c r="F209" s="342"/>
      <c r="G209" s="342"/>
      <c r="H209" s="105" t="s">
        <v>345</v>
      </c>
      <c r="I209" s="104" t="s">
        <v>346</v>
      </c>
      <c r="J209" s="33"/>
      <c r="K209" s="33"/>
      <c r="L209" s="33"/>
      <c r="M209" s="33"/>
      <c r="N209" s="33"/>
      <c r="O209" s="33"/>
      <c r="P209" s="33"/>
      <c r="Q209" s="33"/>
      <c r="S209" s="33"/>
      <c r="T209" s="33"/>
      <c r="U209" s="33"/>
      <c r="V209" s="33"/>
      <c r="W209" s="33"/>
      <c r="X209" s="33"/>
      <c r="Y209" s="33"/>
      <c r="Z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</row>
    <row r="210" spans="2:59" ht="26.4" x14ac:dyDescent="0.25">
      <c r="B210" s="57">
        <v>1</v>
      </c>
      <c r="C210" s="83" t="s">
        <v>220</v>
      </c>
      <c r="D210" s="226">
        <v>10458</v>
      </c>
      <c r="E210" s="56">
        <v>1284</v>
      </c>
      <c r="F210" s="254">
        <v>960</v>
      </c>
      <c r="G210" s="254">
        <v>982</v>
      </c>
      <c r="H210" s="202">
        <v>30.75</v>
      </c>
      <c r="I210" s="203">
        <v>33.75</v>
      </c>
      <c r="J210" s="33"/>
      <c r="K210" s="33"/>
      <c r="L210" s="33"/>
      <c r="M210" s="33"/>
      <c r="N210" s="33"/>
      <c r="O210" s="33"/>
      <c r="P210" s="33"/>
      <c r="Q210" s="33"/>
      <c r="S210" s="33"/>
      <c r="T210" s="33"/>
      <c r="U210" s="33"/>
      <c r="V210" s="33"/>
      <c r="W210" s="33"/>
      <c r="X210" s="33"/>
      <c r="Y210" s="33"/>
      <c r="Z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</row>
    <row r="211" spans="2:59" ht="26.4" x14ac:dyDescent="0.25">
      <c r="B211" s="57">
        <v>2</v>
      </c>
      <c r="C211" s="98" t="s">
        <v>223</v>
      </c>
      <c r="D211" s="224">
        <v>398</v>
      </c>
      <c r="E211" s="67">
        <v>105</v>
      </c>
      <c r="F211" s="68">
        <v>39</v>
      </c>
      <c r="G211" s="68">
        <v>4</v>
      </c>
      <c r="H211" s="189">
        <v>2525</v>
      </c>
      <c r="I211" s="195">
        <v>169.23</v>
      </c>
      <c r="J211" s="33"/>
      <c r="K211" s="33"/>
      <c r="L211" s="33"/>
      <c r="M211" s="33"/>
      <c r="N211" s="33"/>
      <c r="O211" s="33"/>
      <c r="P211" s="33"/>
      <c r="Q211" s="33"/>
      <c r="S211" s="33"/>
      <c r="T211" s="33"/>
      <c r="U211" s="33"/>
      <c r="V211" s="33"/>
      <c r="W211" s="33"/>
      <c r="X211" s="33"/>
      <c r="Y211" s="33"/>
      <c r="Z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</row>
    <row r="212" spans="2:59" ht="26.4" x14ac:dyDescent="0.25">
      <c r="B212" s="57">
        <v>3</v>
      </c>
      <c r="C212" s="98" t="s">
        <v>219</v>
      </c>
      <c r="D212" s="224">
        <v>634</v>
      </c>
      <c r="E212" s="67">
        <v>80</v>
      </c>
      <c r="F212" s="68">
        <v>34</v>
      </c>
      <c r="G212" s="68">
        <v>32</v>
      </c>
      <c r="H212" s="189">
        <v>150</v>
      </c>
      <c r="I212" s="195">
        <v>135.29</v>
      </c>
      <c r="J212" s="33"/>
      <c r="K212" s="33"/>
      <c r="L212" s="33"/>
      <c r="M212" s="33"/>
      <c r="N212" s="33"/>
      <c r="O212" s="33"/>
      <c r="P212" s="33"/>
      <c r="Q212" s="33"/>
      <c r="S212" s="33"/>
      <c r="T212" s="33"/>
      <c r="U212" s="33"/>
      <c r="V212" s="33"/>
      <c r="W212" s="33"/>
      <c r="X212" s="33"/>
      <c r="Y212" s="33"/>
      <c r="Z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</row>
    <row r="213" spans="2:59" ht="26.4" x14ac:dyDescent="0.25">
      <c r="B213" s="57">
        <v>4</v>
      </c>
      <c r="C213" s="98" t="s">
        <v>221</v>
      </c>
      <c r="D213" s="224">
        <v>1130</v>
      </c>
      <c r="E213" s="67">
        <v>75</v>
      </c>
      <c r="F213" s="68">
        <v>9</v>
      </c>
      <c r="G213" s="68">
        <v>44</v>
      </c>
      <c r="H213" s="189">
        <v>70.45</v>
      </c>
      <c r="I213" s="195">
        <v>733.33</v>
      </c>
      <c r="J213" s="33"/>
      <c r="K213" s="33"/>
      <c r="L213" s="33"/>
      <c r="M213" s="33"/>
      <c r="N213" s="33"/>
      <c r="O213" s="33"/>
      <c r="P213" s="33"/>
      <c r="Q213" s="33"/>
      <c r="S213" s="33"/>
      <c r="T213" s="33"/>
      <c r="U213" s="33"/>
      <c r="V213" s="33"/>
      <c r="W213" s="33"/>
      <c r="X213" s="33"/>
      <c r="Y213" s="33"/>
      <c r="Z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</row>
    <row r="214" spans="2:59" ht="26.4" x14ac:dyDescent="0.25">
      <c r="B214" s="57">
        <v>5</v>
      </c>
      <c r="C214" s="98" t="s">
        <v>224</v>
      </c>
      <c r="D214" s="224">
        <v>139</v>
      </c>
      <c r="E214" s="67">
        <v>56</v>
      </c>
      <c r="F214" s="68">
        <v>18</v>
      </c>
      <c r="G214" s="68">
        <v>0</v>
      </c>
      <c r="H214" s="189">
        <v>0</v>
      </c>
      <c r="I214" s="195">
        <v>211.11</v>
      </c>
      <c r="J214" s="33"/>
      <c r="K214" s="33"/>
      <c r="L214" s="33"/>
      <c r="M214" s="33"/>
      <c r="N214" s="33"/>
      <c r="O214" s="33"/>
      <c r="P214" s="33"/>
      <c r="Q214" s="33"/>
      <c r="S214" s="33"/>
      <c r="T214" s="33"/>
      <c r="U214" s="33"/>
      <c r="V214" s="33"/>
      <c r="W214" s="33"/>
      <c r="X214" s="33"/>
      <c r="Y214" s="33"/>
      <c r="Z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</row>
    <row r="215" spans="2:59" thickBot="1" x14ac:dyDescent="0.3">
      <c r="B215" s="57">
        <v>6</v>
      </c>
      <c r="C215" s="181" t="s">
        <v>222</v>
      </c>
      <c r="D215" s="237">
        <v>203</v>
      </c>
      <c r="E215" s="110">
        <v>2</v>
      </c>
      <c r="F215" s="255">
        <v>0</v>
      </c>
      <c r="G215" s="255">
        <v>0</v>
      </c>
      <c r="H215" s="196">
        <v>0</v>
      </c>
      <c r="I215" s="197">
        <v>0</v>
      </c>
      <c r="J215" s="33"/>
      <c r="K215" s="33"/>
      <c r="L215" s="33"/>
      <c r="M215" s="33"/>
      <c r="N215" s="33"/>
      <c r="O215" s="33"/>
      <c r="P215" s="33"/>
      <c r="Q215" s="33"/>
      <c r="S215" s="33"/>
      <c r="T215" s="33"/>
      <c r="U215" s="33"/>
      <c r="V215" s="33"/>
      <c r="W215" s="33"/>
      <c r="X215" s="33"/>
      <c r="Y215" s="33"/>
      <c r="Z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</row>
    <row r="216" spans="2:59" thickBot="1" x14ac:dyDescent="0.3">
      <c r="B216" s="60"/>
      <c r="C216" s="86" t="s">
        <v>249</v>
      </c>
      <c r="D216" s="239">
        <v>12962</v>
      </c>
      <c r="E216" s="212">
        <v>1602</v>
      </c>
      <c r="F216" s="237">
        <v>1060</v>
      </c>
      <c r="G216" s="237">
        <v>1062</v>
      </c>
      <c r="H216" s="196">
        <v>50.85</v>
      </c>
      <c r="I216" s="197">
        <v>51.13</v>
      </c>
      <c r="J216" s="33"/>
      <c r="K216" s="33"/>
      <c r="L216" s="33"/>
      <c r="M216" s="33"/>
      <c r="N216" s="33"/>
      <c r="O216" s="33"/>
      <c r="P216" s="33"/>
      <c r="Q216" s="33"/>
      <c r="S216" s="33"/>
      <c r="T216" s="33"/>
      <c r="U216" s="33"/>
      <c r="V216" s="33"/>
      <c r="W216" s="33"/>
      <c r="X216" s="33"/>
      <c r="Y216" s="33"/>
      <c r="Z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</row>
    <row r="217" spans="2:59" ht="26.4" x14ac:dyDescent="0.25">
      <c r="B217" s="60"/>
      <c r="C217" s="86"/>
      <c r="D217" s="58"/>
      <c r="E217" s="59"/>
      <c r="F217" s="59"/>
      <c r="G217" s="200"/>
      <c r="H217" s="201"/>
      <c r="J217" s="33"/>
      <c r="K217" s="33"/>
      <c r="L217" s="33"/>
      <c r="M217" s="33"/>
      <c r="N217" s="33"/>
      <c r="O217" s="33"/>
      <c r="P217" s="33"/>
      <c r="Q217" s="33"/>
      <c r="S217" s="33"/>
      <c r="T217" s="33"/>
      <c r="U217" s="33"/>
      <c r="V217" s="33"/>
      <c r="W217" s="33"/>
      <c r="X217" s="33"/>
      <c r="Y217" s="33"/>
      <c r="Z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</row>
    <row r="218" spans="2:59" ht="26.4" x14ac:dyDescent="0.25">
      <c r="B218" s="60"/>
      <c r="C218" s="86"/>
      <c r="D218" s="58"/>
      <c r="E218" s="59"/>
      <c r="F218" s="59"/>
      <c r="G218" s="200"/>
      <c r="H218" s="201"/>
      <c r="J218" s="33"/>
      <c r="K218" s="33"/>
      <c r="L218" s="33"/>
      <c r="M218" s="33"/>
      <c r="N218" s="33"/>
      <c r="O218" s="33"/>
      <c r="P218" s="33"/>
      <c r="Q218" s="33"/>
      <c r="S218" s="33"/>
      <c r="T218" s="33"/>
      <c r="U218" s="33"/>
      <c r="V218" s="33"/>
      <c r="W218" s="33"/>
      <c r="X218" s="33"/>
      <c r="Y218" s="33"/>
      <c r="Z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</row>
    <row r="219" spans="2:59" ht="27" customHeight="1" x14ac:dyDescent="0.25">
      <c r="B219" s="343" t="s">
        <v>315</v>
      </c>
      <c r="C219" s="343"/>
      <c r="D219" s="343"/>
      <c r="E219" s="343"/>
      <c r="F219" s="343"/>
      <c r="G219" s="343"/>
      <c r="H219" s="343"/>
      <c r="I219" s="343"/>
      <c r="J219" s="33"/>
      <c r="K219" s="33"/>
      <c r="L219" s="33"/>
      <c r="M219" s="33"/>
      <c r="N219" s="33"/>
      <c r="O219" s="33"/>
      <c r="P219" s="33"/>
      <c r="Q219" s="33"/>
      <c r="S219" s="33"/>
      <c r="T219" s="33"/>
      <c r="U219" s="33"/>
      <c r="V219" s="33"/>
      <c r="W219" s="33"/>
      <c r="X219" s="33"/>
      <c r="Y219" s="33"/>
      <c r="Z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</row>
    <row r="220" spans="2:59" ht="27" customHeight="1" x14ac:dyDescent="0.25">
      <c r="B220" s="343" t="s">
        <v>330</v>
      </c>
      <c r="C220" s="343"/>
      <c r="D220" s="343"/>
      <c r="E220" s="343"/>
      <c r="F220" s="343"/>
      <c r="G220" s="343"/>
      <c r="H220" s="343"/>
      <c r="I220" s="343"/>
      <c r="J220" s="33"/>
      <c r="K220" s="33"/>
      <c r="L220" s="33"/>
      <c r="M220" s="33"/>
      <c r="N220" s="33"/>
      <c r="O220" s="33"/>
      <c r="P220" s="33"/>
      <c r="Q220" s="33"/>
      <c r="S220" s="33"/>
      <c r="T220" s="33"/>
      <c r="U220" s="33"/>
      <c r="V220" s="33"/>
      <c r="W220" s="33"/>
      <c r="X220" s="33"/>
      <c r="Y220" s="33"/>
      <c r="Z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</row>
    <row r="221" spans="2:59" ht="27" customHeight="1" x14ac:dyDescent="0.25">
      <c r="B221" s="343" t="s">
        <v>354</v>
      </c>
      <c r="C221" s="343"/>
      <c r="D221" s="343"/>
      <c r="E221" s="343"/>
      <c r="F221" s="343"/>
      <c r="G221" s="343"/>
      <c r="H221" s="343"/>
      <c r="I221" s="343"/>
      <c r="J221" s="33"/>
      <c r="K221" s="33"/>
      <c r="L221" s="33"/>
      <c r="M221" s="33"/>
      <c r="N221" s="33"/>
      <c r="O221" s="33"/>
      <c r="P221" s="33"/>
      <c r="Q221" s="33"/>
      <c r="S221" s="33"/>
      <c r="T221" s="33"/>
      <c r="U221" s="33"/>
      <c r="V221" s="33"/>
      <c r="W221" s="33"/>
      <c r="X221" s="33"/>
      <c r="Y221" s="33"/>
      <c r="Z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</row>
    <row r="222" spans="2:59" ht="27" customHeight="1" thickBot="1" x14ac:dyDescent="0.3">
      <c r="D222" s="33"/>
      <c r="J222" s="33"/>
      <c r="K222" s="33"/>
      <c r="L222" s="33"/>
      <c r="M222" s="33"/>
      <c r="N222" s="33"/>
      <c r="O222" s="33"/>
      <c r="P222" s="33"/>
      <c r="Q222" s="33"/>
      <c r="S222" s="33"/>
      <c r="T222" s="33"/>
      <c r="U222" s="33"/>
      <c r="V222" s="33"/>
      <c r="W222" s="33"/>
      <c r="X222" s="33"/>
      <c r="Y222" s="33"/>
      <c r="Z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</row>
    <row r="223" spans="2:59" ht="27" customHeight="1" x14ac:dyDescent="0.25">
      <c r="B223" s="69" t="s">
        <v>172</v>
      </c>
      <c r="C223" s="63" t="s">
        <v>173</v>
      </c>
      <c r="D223" s="222"/>
      <c r="E223" s="344" t="s">
        <v>162</v>
      </c>
      <c r="F223" s="345"/>
      <c r="G223" s="345"/>
      <c r="H223" s="63" t="s">
        <v>147</v>
      </c>
      <c r="I223" s="64" t="s">
        <v>147</v>
      </c>
      <c r="J223" s="33"/>
      <c r="K223" s="33"/>
      <c r="L223" s="33"/>
      <c r="M223" s="33"/>
      <c r="N223" s="33"/>
      <c r="O223" s="33"/>
      <c r="P223" s="33"/>
      <c r="Q223" s="33"/>
      <c r="S223" s="33"/>
      <c r="T223" s="33"/>
      <c r="U223" s="33"/>
      <c r="V223" s="33"/>
      <c r="W223" s="33"/>
      <c r="X223" s="33"/>
      <c r="Y223" s="33"/>
      <c r="Z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</row>
    <row r="224" spans="2:59" ht="27" customHeight="1" x14ac:dyDescent="0.25">
      <c r="B224" s="70"/>
      <c r="C224" s="52"/>
      <c r="D224" s="223" t="s">
        <v>347</v>
      </c>
      <c r="E224" s="339" t="s">
        <v>344</v>
      </c>
      <c r="F224" s="341">
        <v>2019</v>
      </c>
      <c r="G224" s="341">
        <v>2018</v>
      </c>
      <c r="H224" s="54" t="s">
        <v>163</v>
      </c>
      <c r="I224" s="71" t="s">
        <v>163</v>
      </c>
      <c r="J224" s="33"/>
      <c r="K224" s="33"/>
      <c r="L224" s="33"/>
      <c r="M224" s="33"/>
      <c r="N224" s="33"/>
      <c r="O224" s="33"/>
      <c r="P224" s="33"/>
      <c r="Q224" s="33"/>
      <c r="S224" s="33"/>
      <c r="T224" s="33"/>
      <c r="U224" s="33"/>
      <c r="V224" s="33"/>
      <c r="W224" s="33"/>
      <c r="X224" s="33"/>
      <c r="Y224" s="33"/>
      <c r="Z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</row>
    <row r="225" spans="2:59" ht="27" customHeight="1" thickBot="1" x14ac:dyDescent="0.3">
      <c r="B225" s="65"/>
      <c r="C225" s="66"/>
      <c r="D225" s="155"/>
      <c r="E225" s="340"/>
      <c r="F225" s="342"/>
      <c r="G225" s="342"/>
      <c r="H225" s="105" t="s">
        <v>345</v>
      </c>
      <c r="I225" s="104" t="s">
        <v>346</v>
      </c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</row>
    <row r="226" spans="2:59" ht="27" customHeight="1" x14ac:dyDescent="0.25">
      <c r="B226" s="57">
        <v>1</v>
      </c>
      <c r="C226" s="83" t="s">
        <v>120</v>
      </c>
      <c r="D226" s="226">
        <v>49107</v>
      </c>
      <c r="E226" s="56">
        <v>5237</v>
      </c>
      <c r="F226" s="254">
        <v>3914</v>
      </c>
      <c r="G226" s="254">
        <v>5313</v>
      </c>
      <c r="H226" s="202">
        <v>-1.43</v>
      </c>
      <c r="I226" s="203">
        <v>33.799999999999997</v>
      </c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</row>
    <row r="227" spans="2:59" ht="27" customHeight="1" x14ac:dyDescent="0.25">
      <c r="B227" s="57">
        <v>2</v>
      </c>
      <c r="C227" s="84" t="s">
        <v>121</v>
      </c>
      <c r="D227" s="224">
        <v>48964</v>
      </c>
      <c r="E227" s="67">
        <v>3148</v>
      </c>
      <c r="F227" s="68">
        <v>3126</v>
      </c>
      <c r="G227" s="68">
        <v>3408</v>
      </c>
      <c r="H227" s="189">
        <v>-7.63</v>
      </c>
      <c r="I227" s="195">
        <v>0.7</v>
      </c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</row>
    <row r="228" spans="2:59" ht="27" customHeight="1" x14ac:dyDescent="0.25">
      <c r="B228" s="57">
        <v>3</v>
      </c>
      <c r="C228" s="98" t="s">
        <v>175</v>
      </c>
      <c r="D228" s="224">
        <v>65935</v>
      </c>
      <c r="E228" s="67">
        <v>3123</v>
      </c>
      <c r="F228" s="68">
        <v>5984</v>
      </c>
      <c r="G228" s="68">
        <v>5777</v>
      </c>
      <c r="H228" s="189">
        <v>-45.94</v>
      </c>
      <c r="I228" s="195">
        <v>-47.81</v>
      </c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</row>
    <row r="229" spans="2:59" ht="27" customHeight="1" x14ac:dyDescent="0.25">
      <c r="B229" s="57">
        <v>4</v>
      </c>
      <c r="C229" s="84" t="s">
        <v>139</v>
      </c>
      <c r="D229" s="224">
        <v>11090</v>
      </c>
      <c r="E229" s="67">
        <v>550</v>
      </c>
      <c r="F229" s="68">
        <v>647</v>
      </c>
      <c r="G229" s="68">
        <v>507</v>
      </c>
      <c r="H229" s="189">
        <v>8.48</v>
      </c>
      <c r="I229" s="195">
        <v>-14.99</v>
      </c>
      <c r="L229" s="33"/>
      <c r="M229" s="33"/>
      <c r="N229" s="33"/>
      <c r="O229" s="33"/>
      <c r="P229" s="33"/>
      <c r="Q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</row>
    <row r="230" spans="2:59" ht="27" customHeight="1" x14ac:dyDescent="0.25">
      <c r="B230" s="57">
        <v>5</v>
      </c>
      <c r="C230" s="84" t="s">
        <v>227</v>
      </c>
      <c r="D230" s="224">
        <v>1783</v>
      </c>
      <c r="E230" s="67">
        <v>127</v>
      </c>
      <c r="F230" s="68">
        <v>115</v>
      </c>
      <c r="G230" s="68">
        <v>35</v>
      </c>
      <c r="H230" s="189">
        <v>262.86</v>
      </c>
      <c r="I230" s="195">
        <v>10.43</v>
      </c>
      <c r="L230" s="33"/>
      <c r="M230" s="33"/>
      <c r="N230" s="33"/>
      <c r="O230" s="33"/>
      <c r="P230" s="33"/>
      <c r="Q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</row>
    <row r="231" spans="2:59" ht="27" customHeight="1" x14ac:dyDescent="0.25">
      <c r="B231" s="57">
        <v>6</v>
      </c>
      <c r="C231" s="84" t="s">
        <v>226</v>
      </c>
      <c r="D231" s="224">
        <v>1057</v>
      </c>
      <c r="E231" s="67">
        <v>70</v>
      </c>
      <c r="F231" s="68">
        <v>37</v>
      </c>
      <c r="G231" s="68">
        <v>132</v>
      </c>
      <c r="H231" s="189">
        <v>-46.97</v>
      </c>
      <c r="I231" s="195">
        <v>89.19</v>
      </c>
      <c r="L231" s="33"/>
      <c r="M231" s="33"/>
      <c r="N231" s="33"/>
      <c r="O231" s="33"/>
      <c r="P231" s="33"/>
      <c r="Q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</row>
    <row r="232" spans="2:59" ht="27" customHeight="1" x14ac:dyDescent="0.25">
      <c r="B232" s="57">
        <v>7</v>
      </c>
      <c r="C232" s="84" t="s">
        <v>228</v>
      </c>
      <c r="D232" s="224">
        <v>855</v>
      </c>
      <c r="E232" s="67">
        <v>4</v>
      </c>
      <c r="F232" s="68">
        <v>544</v>
      </c>
      <c r="G232" s="68">
        <v>25</v>
      </c>
      <c r="H232" s="189">
        <v>-84</v>
      </c>
      <c r="I232" s="195">
        <v>-99.26</v>
      </c>
      <c r="L232" s="33"/>
      <c r="M232" s="33"/>
      <c r="N232" s="33"/>
      <c r="O232" s="33"/>
      <c r="P232" s="33"/>
      <c r="Q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</row>
    <row r="233" spans="2:59" ht="27" customHeight="1" x14ac:dyDescent="0.25">
      <c r="B233" s="57">
        <v>8</v>
      </c>
      <c r="C233" s="84" t="s">
        <v>229</v>
      </c>
      <c r="D233" s="224">
        <v>29</v>
      </c>
      <c r="E233" s="67">
        <v>0</v>
      </c>
      <c r="F233" s="68">
        <v>0</v>
      </c>
      <c r="G233" s="68">
        <v>0</v>
      </c>
      <c r="H233" s="189">
        <v>0</v>
      </c>
      <c r="I233" s="195">
        <v>0</v>
      </c>
      <c r="L233" s="33"/>
      <c r="M233" s="33"/>
      <c r="N233" s="33"/>
      <c r="O233" s="33"/>
      <c r="P233" s="33"/>
      <c r="Q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</row>
    <row r="234" spans="2:59" ht="27" customHeight="1" thickBot="1" x14ac:dyDescent="0.3">
      <c r="B234" s="57">
        <v>9</v>
      </c>
      <c r="C234" s="85" t="s">
        <v>230</v>
      </c>
      <c r="D234" s="237">
        <v>16</v>
      </c>
      <c r="E234" s="110">
        <v>0</v>
      </c>
      <c r="F234" s="255">
        <v>0</v>
      </c>
      <c r="G234" s="255">
        <v>2</v>
      </c>
      <c r="H234" s="196">
        <v>-100</v>
      </c>
      <c r="I234" s="197">
        <v>0</v>
      </c>
      <c r="L234" s="33"/>
      <c r="M234" s="33"/>
      <c r="N234" s="33"/>
      <c r="O234" s="33"/>
      <c r="P234" s="33"/>
      <c r="Q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</row>
    <row r="235" spans="2:59" thickBot="1" x14ac:dyDescent="0.3">
      <c r="B235" s="60"/>
      <c r="C235" s="86" t="s">
        <v>250</v>
      </c>
      <c r="D235" s="239">
        <v>178836</v>
      </c>
      <c r="E235" s="212">
        <v>12259</v>
      </c>
      <c r="F235" s="237">
        <v>14367</v>
      </c>
      <c r="G235" s="237">
        <v>15199</v>
      </c>
      <c r="H235" s="196">
        <v>-19.34</v>
      </c>
      <c r="I235" s="197">
        <v>-14.67</v>
      </c>
      <c r="J235" s="165"/>
      <c r="L235" s="33"/>
      <c r="M235" s="33"/>
      <c r="N235" s="33"/>
      <c r="O235" s="33"/>
      <c r="P235" s="33"/>
      <c r="Q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</row>
    <row r="236" spans="2:59" ht="26.4" x14ac:dyDescent="0.25">
      <c r="B236" s="60"/>
      <c r="C236" s="86"/>
      <c r="D236" s="58"/>
      <c r="E236" s="59"/>
      <c r="F236" s="59"/>
      <c r="G236" s="200"/>
      <c r="H236" s="201"/>
      <c r="K236" s="153"/>
      <c r="L236" s="33"/>
      <c r="M236" s="33"/>
      <c r="N236" s="33"/>
      <c r="O236" s="33"/>
      <c r="P236" s="33"/>
      <c r="Q236" s="33"/>
      <c r="R236" s="350" t="s">
        <v>343</v>
      </c>
      <c r="S236" s="350" t="s">
        <v>340</v>
      </c>
      <c r="T236" s="350">
        <v>2018</v>
      </c>
      <c r="U236" s="351">
        <v>2017</v>
      </c>
      <c r="V236" s="324" t="s">
        <v>163</v>
      </c>
      <c r="W236" s="324" t="s">
        <v>163</v>
      </c>
      <c r="X236" s="33"/>
      <c r="Y236" s="33"/>
      <c r="Z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</row>
    <row r="237" spans="2:59" ht="26.4" x14ac:dyDescent="0.25">
      <c r="B237" s="60"/>
      <c r="C237" s="86"/>
      <c r="D237" s="58"/>
      <c r="E237" s="59"/>
      <c r="F237" s="59"/>
      <c r="G237" s="200"/>
      <c r="H237" s="201"/>
      <c r="K237" s="153"/>
      <c r="L237" s="33"/>
      <c r="M237" s="33"/>
      <c r="N237" s="33"/>
      <c r="O237" s="33"/>
      <c r="P237" s="33"/>
      <c r="Q237" s="33"/>
      <c r="R237" s="350"/>
      <c r="S237" s="350"/>
      <c r="T237" s="350"/>
      <c r="U237" s="351"/>
      <c r="V237" s="325" t="s">
        <v>341</v>
      </c>
      <c r="W237" s="325" t="s">
        <v>342</v>
      </c>
      <c r="X237" s="33"/>
      <c r="Y237" s="33"/>
      <c r="Z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</row>
    <row r="238" spans="2:59" ht="27" customHeight="1" x14ac:dyDescent="0.25">
      <c r="B238" s="343" t="s">
        <v>316</v>
      </c>
      <c r="C238" s="343"/>
      <c r="D238" s="343"/>
      <c r="E238" s="343"/>
      <c r="F238" s="343"/>
      <c r="G238" s="343"/>
      <c r="H238" s="343"/>
      <c r="I238" s="343"/>
      <c r="L238" s="33"/>
      <c r="M238" s="33"/>
      <c r="N238" s="33"/>
      <c r="O238" s="33"/>
      <c r="P238" s="33"/>
      <c r="Q238" s="33"/>
      <c r="R238" s="317" t="s">
        <v>207</v>
      </c>
      <c r="S238" s="318">
        <v>956</v>
      </c>
      <c r="T238" s="318">
        <v>896</v>
      </c>
      <c r="U238" s="318">
        <v>1210</v>
      </c>
      <c r="V238" s="323">
        <v>-0.20989999999999998</v>
      </c>
      <c r="W238" s="319">
        <v>6.7000000000000004E-2</v>
      </c>
      <c r="X238" s="33"/>
      <c r="Y238" s="33"/>
      <c r="Z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</row>
    <row r="239" spans="2:59" ht="27" customHeight="1" x14ac:dyDescent="0.25">
      <c r="B239" s="343" t="s">
        <v>330</v>
      </c>
      <c r="C239" s="343"/>
      <c r="D239" s="343"/>
      <c r="E239" s="343"/>
      <c r="F239" s="343"/>
      <c r="G239" s="343"/>
      <c r="H239" s="343"/>
      <c r="I239" s="343"/>
      <c r="L239" s="33"/>
      <c r="M239" s="33"/>
      <c r="N239" s="33"/>
      <c r="O239" s="33"/>
      <c r="P239" s="33"/>
      <c r="Q239" s="33"/>
      <c r="R239" s="317" t="s">
        <v>208</v>
      </c>
      <c r="S239" s="318">
        <v>3577</v>
      </c>
      <c r="T239" s="318">
        <v>2650</v>
      </c>
      <c r="U239" s="318">
        <v>3441</v>
      </c>
      <c r="V239" s="319">
        <v>3.95E-2</v>
      </c>
      <c r="W239" s="319">
        <v>0.34979999999999994</v>
      </c>
      <c r="X239" s="33"/>
      <c r="Y239" s="33"/>
      <c r="Z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</row>
    <row r="240" spans="2:59" ht="27" customHeight="1" x14ac:dyDescent="0.25">
      <c r="B240" s="343" t="s">
        <v>354</v>
      </c>
      <c r="C240" s="343"/>
      <c r="D240" s="343"/>
      <c r="E240" s="343"/>
      <c r="F240" s="343"/>
      <c r="G240" s="343"/>
      <c r="H240" s="343"/>
      <c r="I240" s="343"/>
      <c r="L240" s="33"/>
      <c r="M240" s="33"/>
      <c r="N240" s="33"/>
      <c r="O240" s="33"/>
      <c r="P240" s="33"/>
      <c r="Q240" s="33"/>
      <c r="R240" s="317" t="s">
        <v>218</v>
      </c>
      <c r="S240" s="318">
        <v>1602</v>
      </c>
      <c r="T240" s="318">
        <v>1060</v>
      </c>
      <c r="U240" s="318">
        <v>1062</v>
      </c>
      <c r="V240" s="319">
        <v>0.50850000000000006</v>
      </c>
      <c r="W240" s="319">
        <v>0.51129999999999998</v>
      </c>
      <c r="X240" s="33"/>
      <c r="Y240" s="33"/>
      <c r="Z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</row>
    <row r="241" spans="2:59" ht="27" customHeight="1" thickBot="1" x14ac:dyDescent="0.3">
      <c r="D241" s="33"/>
      <c r="L241" s="33"/>
      <c r="M241" s="33"/>
      <c r="N241" s="33"/>
      <c r="O241" s="33"/>
      <c r="P241" s="33"/>
      <c r="Q241" s="33"/>
      <c r="R241" s="317" t="s">
        <v>225</v>
      </c>
      <c r="S241" s="318">
        <v>12259</v>
      </c>
      <c r="T241" s="318">
        <v>14367</v>
      </c>
      <c r="U241" s="318">
        <v>15199</v>
      </c>
      <c r="V241" s="319">
        <v>-0.19339999999999999</v>
      </c>
      <c r="W241" s="319">
        <v>-0.1467</v>
      </c>
      <c r="X241" s="33"/>
      <c r="Y241" s="33"/>
      <c r="Z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</row>
    <row r="242" spans="2:59" ht="27" customHeight="1" thickBot="1" x14ac:dyDescent="0.3">
      <c r="B242" s="69" t="s">
        <v>172</v>
      </c>
      <c r="C242" s="63" t="s">
        <v>173</v>
      </c>
      <c r="D242" s="222"/>
      <c r="E242" s="344" t="s">
        <v>162</v>
      </c>
      <c r="F242" s="345"/>
      <c r="G242" s="352"/>
      <c r="H242" s="63" t="s">
        <v>147</v>
      </c>
      <c r="I242" s="64" t="s">
        <v>147</v>
      </c>
      <c r="L242" s="33"/>
      <c r="M242" s="33"/>
      <c r="N242" s="33"/>
      <c r="O242" s="33"/>
      <c r="P242" s="33"/>
      <c r="Q242" s="33"/>
      <c r="R242" s="320" t="s">
        <v>239</v>
      </c>
      <c r="S242" s="321">
        <v>18394</v>
      </c>
      <c r="T242" s="321">
        <v>18973</v>
      </c>
      <c r="U242" s="321">
        <v>20912</v>
      </c>
      <c r="V242" s="322">
        <v>-0.12039999999999999</v>
      </c>
      <c r="W242" s="322">
        <v>-3.0499999999999999E-2</v>
      </c>
      <c r="X242" s="33"/>
      <c r="Y242" s="33"/>
      <c r="Z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</row>
    <row r="243" spans="2:59" ht="27" customHeight="1" thickTop="1" x14ac:dyDescent="0.25">
      <c r="B243" s="70"/>
      <c r="C243" s="52"/>
      <c r="D243" s="223" t="s">
        <v>347</v>
      </c>
      <c r="E243" s="339" t="s">
        <v>344</v>
      </c>
      <c r="F243" s="341">
        <v>2019</v>
      </c>
      <c r="G243" s="341">
        <v>2018</v>
      </c>
      <c r="H243" s="54" t="s">
        <v>163</v>
      </c>
      <c r="I243" s="71" t="s">
        <v>163</v>
      </c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</row>
    <row r="244" spans="2:59" ht="27" customHeight="1" thickBot="1" x14ac:dyDescent="0.3">
      <c r="B244" s="65"/>
      <c r="C244" s="66"/>
      <c r="D244" s="155"/>
      <c r="E244" s="340"/>
      <c r="F244" s="342"/>
      <c r="G244" s="342"/>
      <c r="H244" s="105" t="s">
        <v>345</v>
      </c>
      <c r="I244" s="104" t="s">
        <v>346</v>
      </c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</row>
    <row r="245" spans="2:59" ht="27" customHeight="1" x14ac:dyDescent="0.25">
      <c r="B245" s="57">
        <v>1</v>
      </c>
      <c r="C245" s="83" t="s">
        <v>279</v>
      </c>
      <c r="D245" s="226">
        <v>3125705</v>
      </c>
      <c r="E245" s="56">
        <v>174930</v>
      </c>
      <c r="F245" s="254">
        <v>177293</v>
      </c>
      <c r="G245" s="254">
        <v>192147</v>
      </c>
      <c r="H245" s="202">
        <v>-8.9600000000000009</v>
      </c>
      <c r="I245" s="203">
        <v>-1.33</v>
      </c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</row>
    <row r="246" spans="2:59" ht="27" customHeight="1" x14ac:dyDescent="0.25">
      <c r="B246" s="57">
        <v>2</v>
      </c>
      <c r="C246" s="84" t="s">
        <v>281</v>
      </c>
      <c r="D246" s="224">
        <v>221268</v>
      </c>
      <c r="E246" s="67">
        <v>13820</v>
      </c>
      <c r="F246" s="68">
        <v>17898</v>
      </c>
      <c r="G246" s="68">
        <v>20601</v>
      </c>
      <c r="H246" s="189">
        <v>-32.92</v>
      </c>
      <c r="I246" s="195">
        <v>-22.78</v>
      </c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</row>
    <row r="247" spans="2:59" ht="26.4" x14ac:dyDescent="0.25">
      <c r="B247" s="57">
        <v>3</v>
      </c>
      <c r="C247" s="84" t="s">
        <v>280</v>
      </c>
      <c r="D247" s="224">
        <v>279171</v>
      </c>
      <c r="E247" s="55">
        <v>13006</v>
      </c>
      <c r="F247" s="253">
        <v>15760</v>
      </c>
      <c r="G247" s="253">
        <v>11621</v>
      </c>
      <c r="H247" s="189">
        <v>11.92</v>
      </c>
      <c r="I247" s="195">
        <v>-17.47</v>
      </c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</row>
    <row r="248" spans="2:59" ht="27" customHeight="1" x14ac:dyDescent="0.25">
      <c r="B248" s="57">
        <v>4</v>
      </c>
      <c r="C248" s="84" t="s">
        <v>282</v>
      </c>
      <c r="D248" s="224">
        <v>175850</v>
      </c>
      <c r="E248" s="55">
        <v>10511</v>
      </c>
      <c r="F248" s="253">
        <v>10554</v>
      </c>
      <c r="G248" s="253">
        <v>10243</v>
      </c>
      <c r="H248" s="189">
        <v>2.62</v>
      </c>
      <c r="I248" s="195">
        <v>-0.41</v>
      </c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</row>
    <row r="249" spans="2:59" ht="26.4" x14ac:dyDescent="0.25">
      <c r="B249" s="57">
        <v>5</v>
      </c>
      <c r="C249" s="84" t="s">
        <v>284</v>
      </c>
      <c r="D249" s="224">
        <v>319923</v>
      </c>
      <c r="E249" s="67">
        <v>8619</v>
      </c>
      <c r="F249" s="68">
        <v>7148</v>
      </c>
      <c r="G249" s="68">
        <v>7476</v>
      </c>
      <c r="H249" s="189">
        <v>15.29</v>
      </c>
      <c r="I249" s="195">
        <v>20.58</v>
      </c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</row>
    <row r="250" spans="2:59" ht="26.4" x14ac:dyDescent="0.25">
      <c r="B250" s="57">
        <v>6</v>
      </c>
      <c r="C250" s="84" t="s">
        <v>286</v>
      </c>
      <c r="D250" s="224">
        <v>98605</v>
      </c>
      <c r="E250" s="55">
        <v>4965</v>
      </c>
      <c r="F250" s="253">
        <v>4372</v>
      </c>
      <c r="G250" s="253">
        <v>4174</v>
      </c>
      <c r="H250" s="189">
        <v>18.95</v>
      </c>
      <c r="I250" s="195">
        <v>13.56</v>
      </c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</row>
    <row r="251" spans="2:59" ht="26.4" x14ac:dyDescent="0.25">
      <c r="B251" s="57">
        <v>7</v>
      </c>
      <c r="C251" s="84" t="s">
        <v>283</v>
      </c>
      <c r="D251" s="224">
        <v>110404</v>
      </c>
      <c r="E251" s="55">
        <v>4358</v>
      </c>
      <c r="F251" s="253">
        <v>3615</v>
      </c>
      <c r="G251" s="253">
        <v>2704</v>
      </c>
      <c r="H251" s="189">
        <v>61.17</v>
      </c>
      <c r="I251" s="195">
        <v>20.55</v>
      </c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</row>
    <row r="252" spans="2:59" ht="26.4" x14ac:dyDescent="0.25">
      <c r="B252" s="57">
        <v>8</v>
      </c>
      <c r="C252" s="84" t="s">
        <v>285</v>
      </c>
      <c r="D252" s="224">
        <v>50787</v>
      </c>
      <c r="E252" s="55">
        <v>1555</v>
      </c>
      <c r="F252" s="253">
        <v>1806</v>
      </c>
      <c r="G252" s="253">
        <v>2051</v>
      </c>
      <c r="H252" s="189">
        <v>-24.18</v>
      </c>
      <c r="I252" s="195">
        <v>-13.9</v>
      </c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</row>
    <row r="253" spans="2:59" ht="26.4" x14ac:dyDescent="0.25">
      <c r="B253" s="57">
        <v>9</v>
      </c>
      <c r="C253" s="84" t="s">
        <v>287</v>
      </c>
      <c r="D253" s="224">
        <v>27885</v>
      </c>
      <c r="E253" s="55">
        <v>1134</v>
      </c>
      <c r="F253" s="253">
        <v>1615</v>
      </c>
      <c r="G253" s="253">
        <v>985</v>
      </c>
      <c r="H253" s="189">
        <v>15.13</v>
      </c>
      <c r="I253" s="195">
        <v>-29.78</v>
      </c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</row>
    <row r="254" spans="2:59" ht="27" customHeight="1" x14ac:dyDescent="0.25">
      <c r="B254" s="57">
        <v>10</v>
      </c>
      <c r="C254" s="84" t="s">
        <v>288</v>
      </c>
      <c r="D254" s="224">
        <v>18425</v>
      </c>
      <c r="E254" s="67">
        <v>770</v>
      </c>
      <c r="F254" s="68">
        <v>836</v>
      </c>
      <c r="G254" s="68">
        <v>1109</v>
      </c>
      <c r="H254" s="189">
        <v>-30.57</v>
      </c>
      <c r="I254" s="195">
        <v>-7.89</v>
      </c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</row>
    <row r="255" spans="2:59" ht="26.4" x14ac:dyDescent="0.25">
      <c r="B255" s="57">
        <v>11</v>
      </c>
      <c r="C255" s="84" t="s">
        <v>289</v>
      </c>
      <c r="D255" s="224">
        <v>18963</v>
      </c>
      <c r="E255" s="67">
        <v>737</v>
      </c>
      <c r="F255" s="68">
        <v>842</v>
      </c>
      <c r="G255" s="68">
        <v>318</v>
      </c>
      <c r="H255" s="189">
        <v>131.76</v>
      </c>
      <c r="I255" s="195">
        <v>-12.47</v>
      </c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</row>
    <row r="256" spans="2:59" ht="26.4" x14ac:dyDescent="0.25">
      <c r="B256" s="57">
        <v>12</v>
      </c>
      <c r="C256" s="84" t="s">
        <v>292</v>
      </c>
      <c r="D256" s="224">
        <v>8149</v>
      </c>
      <c r="E256" s="55">
        <v>306</v>
      </c>
      <c r="F256" s="253">
        <v>492</v>
      </c>
      <c r="G256" s="253">
        <v>283</v>
      </c>
      <c r="H256" s="189">
        <v>8.1300000000000008</v>
      </c>
      <c r="I256" s="195">
        <v>-37.799999999999997</v>
      </c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</row>
    <row r="257" spans="2:59" ht="26.4" x14ac:dyDescent="0.25">
      <c r="B257" s="57">
        <v>13</v>
      </c>
      <c r="C257" s="84" t="s">
        <v>293</v>
      </c>
      <c r="D257" s="224">
        <v>2455</v>
      </c>
      <c r="E257" s="55">
        <v>294</v>
      </c>
      <c r="F257" s="253">
        <v>117</v>
      </c>
      <c r="G257" s="253">
        <v>59</v>
      </c>
      <c r="H257" s="189">
        <v>398.31</v>
      </c>
      <c r="I257" s="195">
        <v>151.28</v>
      </c>
      <c r="J257" s="33"/>
      <c r="K257" s="33"/>
      <c r="L257" s="33"/>
      <c r="M257" s="33"/>
      <c r="N257" s="33"/>
      <c r="O257" s="33"/>
      <c r="P257" s="33"/>
      <c r="Q257" s="33"/>
      <c r="S257" s="33"/>
      <c r="T257" s="33"/>
      <c r="U257" s="33"/>
      <c r="V257" s="33"/>
      <c r="W257" s="33"/>
      <c r="X257" s="33"/>
      <c r="Y257" s="33"/>
      <c r="Z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</row>
    <row r="258" spans="2:59" ht="26.4" x14ac:dyDescent="0.25">
      <c r="B258" s="57">
        <v>14</v>
      </c>
      <c r="C258" s="84" t="s">
        <v>295</v>
      </c>
      <c r="D258" s="224">
        <v>3273</v>
      </c>
      <c r="E258" s="55">
        <v>185</v>
      </c>
      <c r="F258" s="253">
        <v>329</v>
      </c>
      <c r="G258" s="253">
        <v>155</v>
      </c>
      <c r="H258" s="189">
        <v>19.350000000000001</v>
      </c>
      <c r="I258" s="195">
        <v>-43.77</v>
      </c>
      <c r="J258" s="33"/>
      <c r="K258" s="33"/>
      <c r="L258" s="33"/>
      <c r="M258" s="33"/>
      <c r="N258" s="33"/>
      <c r="O258" s="33"/>
      <c r="P258" s="33"/>
      <c r="Q258" s="33"/>
      <c r="S258" s="33"/>
      <c r="T258" s="33"/>
      <c r="U258" s="33"/>
      <c r="V258" s="33"/>
      <c r="W258" s="33"/>
      <c r="X258" s="33"/>
      <c r="Y258" s="33"/>
      <c r="Z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</row>
    <row r="259" spans="2:59" ht="26.4" x14ac:dyDescent="0.25">
      <c r="B259" s="57">
        <v>15</v>
      </c>
      <c r="C259" s="84" t="s">
        <v>299</v>
      </c>
      <c r="D259" s="224">
        <v>1131</v>
      </c>
      <c r="E259" s="55">
        <v>177</v>
      </c>
      <c r="F259" s="253">
        <v>220</v>
      </c>
      <c r="G259" s="253">
        <v>252</v>
      </c>
      <c r="H259" s="189">
        <v>-29.76</v>
      </c>
      <c r="I259" s="195">
        <v>-19.55</v>
      </c>
      <c r="J259" s="33"/>
      <c r="K259" s="33"/>
      <c r="L259" s="33"/>
      <c r="M259" s="33"/>
      <c r="N259" s="33"/>
      <c r="O259" s="33"/>
      <c r="P259" s="33"/>
      <c r="Q259" s="33"/>
      <c r="S259" s="33"/>
      <c r="T259" s="33"/>
      <c r="U259" s="33"/>
      <c r="V259" s="33"/>
      <c r="W259" s="33"/>
      <c r="X259" s="33"/>
      <c r="Y259" s="33"/>
      <c r="Z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</row>
    <row r="260" spans="2:59" ht="26.4" x14ac:dyDescent="0.25">
      <c r="B260" s="57">
        <v>16</v>
      </c>
      <c r="C260" s="84" t="s">
        <v>290</v>
      </c>
      <c r="D260" s="224">
        <v>5305</v>
      </c>
      <c r="E260" s="55">
        <v>175</v>
      </c>
      <c r="F260" s="253">
        <v>207</v>
      </c>
      <c r="G260" s="253">
        <v>226</v>
      </c>
      <c r="H260" s="189">
        <v>-22.57</v>
      </c>
      <c r="I260" s="195">
        <v>-15.46</v>
      </c>
      <c r="J260" s="33"/>
      <c r="K260" s="33"/>
      <c r="L260" s="33"/>
      <c r="M260" s="33"/>
      <c r="N260" s="33"/>
      <c r="O260" s="33"/>
      <c r="P260" s="33"/>
      <c r="Q260" s="33"/>
      <c r="S260" s="33"/>
      <c r="T260" s="33"/>
      <c r="U260" s="33"/>
      <c r="V260" s="33"/>
      <c r="W260" s="33"/>
      <c r="X260" s="33"/>
      <c r="Y260" s="33"/>
      <c r="Z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</row>
    <row r="261" spans="2:59" ht="26.4" x14ac:dyDescent="0.25">
      <c r="B261" s="57">
        <v>17</v>
      </c>
      <c r="C261" s="84" t="s">
        <v>291</v>
      </c>
      <c r="D261" s="224">
        <v>4685</v>
      </c>
      <c r="E261" s="55">
        <v>154</v>
      </c>
      <c r="F261" s="253">
        <v>706</v>
      </c>
      <c r="G261" s="253">
        <v>332</v>
      </c>
      <c r="H261" s="189">
        <v>-53.61</v>
      </c>
      <c r="I261" s="195">
        <v>-78.19</v>
      </c>
      <c r="J261" s="33"/>
      <c r="K261" s="33"/>
      <c r="L261" s="33"/>
      <c r="M261" s="33"/>
      <c r="N261" s="33"/>
      <c r="O261" s="33"/>
      <c r="P261" s="33"/>
      <c r="Q261" s="33"/>
      <c r="S261" s="33"/>
      <c r="T261" s="33"/>
      <c r="U261" s="33"/>
      <c r="V261" s="33"/>
      <c r="W261" s="33"/>
      <c r="X261" s="33"/>
      <c r="Y261" s="33"/>
      <c r="Z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</row>
    <row r="262" spans="2:59" ht="26.4" x14ac:dyDescent="0.25">
      <c r="B262" s="57">
        <v>18</v>
      </c>
      <c r="C262" s="84" t="s">
        <v>296</v>
      </c>
      <c r="D262" s="224">
        <v>1898</v>
      </c>
      <c r="E262" s="55">
        <v>97</v>
      </c>
      <c r="F262" s="253">
        <v>86</v>
      </c>
      <c r="G262" s="253">
        <v>94</v>
      </c>
      <c r="H262" s="189">
        <v>3.19</v>
      </c>
      <c r="I262" s="195">
        <v>12.79</v>
      </c>
      <c r="J262" s="33"/>
      <c r="K262" s="33"/>
      <c r="L262" s="33"/>
      <c r="M262" s="33"/>
      <c r="N262" s="33"/>
      <c r="O262" s="33"/>
      <c r="P262" s="33"/>
      <c r="Q262" s="33"/>
      <c r="S262" s="33"/>
      <c r="T262" s="33"/>
      <c r="U262" s="33"/>
      <c r="V262" s="33"/>
      <c r="W262" s="33"/>
      <c r="X262" s="33"/>
      <c r="Y262" s="33"/>
      <c r="Z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</row>
    <row r="263" spans="2:59" ht="26.4" x14ac:dyDescent="0.25">
      <c r="B263" s="57">
        <v>19</v>
      </c>
      <c r="C263" s="84" t="s">
        <v>294</v>
      </c>
      <c r="D263" s="224">
        <v>781</v>
      </c>
      <c r="E263" s="55">
        <v>11</v>
      </c>
      <c r="F263" s="253">
        <v>28</v>
      </c>
      <c r="G263" s="253">
        <v>3</v>
      </c>
      <c r="H263" s="189">
        <v>266.67</v>
      </c>
      <c r="I263" s="195">
        <v>-60.71</v>
      </c>
      <c r="J263" s="33"/>
      <c r="K263" s="33"/>
      <c r="L263" s="33"/>
      <c r="M263" s="33"/>
      <c r="N263" s="33"/>
      <c r="O263" s="33"/>
      <c r="P263" s="33"/>
      <c r="Q263" s="33"/>
      <c r="S263" s="33"/>
      <c r="T263" s="33"/>
      <c r="U263" s="33"/>
      <c r="V263" s="33"/>
      <c r="W263" s="33"/>
      <c r="X263" s="33"/>
      <c r="Y263" s="33"/>
      <c r="Z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</row>
    <row r="264" spans="2:59" ht="26.4" x14ac:dyDescent="0.25">
      <c r="B264" s="57">
        <v>20</v>
      </c>
      <c r="C264" s="84" t="s">
        <v>336</v>
      </c>
      <c r="D264" s="224">
        <v>435</v>
      </c>
      <c r="E264" s="55">
        <v>4</v>
      </c>
      <c r="F264" s="253">
        <v>43</v>
      </c>
      <c r="G264" s="253">
        <v>6</v>
      </c>
      <c r="H264" s="189">
        <v>-33.33</v>
      </c>
      <c r="I264" s="195">
        <v>-90.7</v>
      </c>
      <c r="J264" s="33"/>
      <c r="K264" s="33"/>
      <c r="L264" s="33"/>
      <c r="M264" s="33"/>
      <c r="N264" s="33"/>
      <c r="O264" s="33"/>
      <c r="P264" s="33"/>
      <c r="Q264" s="33"/>
      <c r="S264" s="33"/>
      <c r="T264" s="33"/>
      <c r="U264" s="33"/>
      <c r="V264" s="33"/>
      <c r="W264" s="33"/>
      <c r="X264" s="33"/>
      <c r="Y264" s="33"/>
      <c r="Z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</row>
    <row r="265" spans="2:59" ht="26.4" x14ac:dyDescent="0.25">
      <c r="B265" s="57">
        <v>21</v>
      </c>
      <c r="C265" s="84" t="s">
        <v>297</v>
      </c>
      <c r="D265" s="224">
        <v>22</v>
      </c>
      <c r="E265" s="55">
        <v>2</v>
      </c>
      <c r="F265" s="253">
        <v>2</v>
      </c>
      <c r="G265" s="253">
        <v>4</v>
      </c>
      <c r="H265" s="189">
        <v>-50</v>
      </c>
      <c r="I265" s="195">
        <v>0</v>
      </c>
      <c r="J265" s="33"/>
      <c r="K265" s="33"/>
      <c r="L265" s="33"/>
      <c r="M265" s="33"/>
      <c r="N265" s="33"/>
      <c r="O265" s="33"/>
      <c r="P265" s="33"/>
      <c r="Q265" s="33"/>
      <c r="S265" s="33"/>
      <c r="T265" s="33"/>
      <c r="U265" s="33"/>
      <c r="V265" s="33"/>
      <c r="W265" s="33"/>
      <c r="X265" s="33"/>
      <c r="Y265" s="33"/>
      <c r="Z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</row>
    <row r="266" spans="2:59" ht="26.4" x14ac:dyDescent="0.25">
      <c r="B266" s="57">
        <v>22</v>
      </c>
      <c r="C266" s="84" t="s">
        <v>298</v>
      </c>
      <c r="D266" s="224">
        <v>41</v>
      </c>
      <c r="E266" s="55">
        <v>0</v>
      </c>
      <c r="F266" s="253">
        <v>0</v>
      </c>
      <c r="G266" s="253">
        <v>2</v>
      </c>
      <c r="H266" s="189">
        <v>-100</v>
      </c>
      <c r="I266" s="195">
        <v>0</v>
      </c>
      <c r="J266" s="33"/>
      <c r="K266" s="33"/>
      <c r="L266" s="33"/>
      <c r="M266" s="33"/>
      <c r="N266" s="33"/>
      <c r="O266" s="33"/>
      <c r="P266" s="33"/>
      <c r="Q266" s="33"/>
      <c r="S266" s="33"/>
      <c r="T266" s="33"/>
      <c r="U266" s="33"/>
      <c r="V266" s="33"/>
      <c r="W266" s="33"/>
      <c r="X266" s="33"/>
      <c r="Y266" s="33"/>
      <c r="Z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</row>
    <row r="267" spans="2:59" ht="26.4" x14ac:dyDescent="0.25">
      <c r="B267" s="57">
        <v>23</v>
      </c>
      <c r="C267" s="84" t="s">
        <v>301</v>
      </c>
      <c r="D267" s="224">
        <v>39</v>
      </c>
      <c r="E267" s="55">
        <v>0</v>
      </c>
      <c r="F267" s="253">
        <v>0</v>
      </c>
      <c r="G267" s="253">
        <v>0</v>
      </c>
      <c r="H267" s="189">
        <v>0</v>
      </c>
      <c r="I267" s="195">
        <v>0</v>
      </c>
      <c r="J267" s="33"/>
      <c r="K267" s="33"/>
      <c r="L267" s="33"/>
      <c r="M267" s="33"/>
      <c r="N267" s="33"/>
      <c r="O267" s="33"/>
      <c r="P267" s="33"/>
      <c r="Q267" s="33"/>
      <c r="S267" s="33"/>
      <c r="T267" s="33"/>
      <c r="U267" s="33"/>
      <c r="V267" s="33"/>
      <c r="W267" s="33"/>
      <c r="X267" s="33"/>
      <c r="Y267" s="33"/>
      <c r="Z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</row>
    <row r="268" spans="2:59" thickBot="1" x14ac:dyDescent="0.3">
      <c r="B268" s="57">
        <v>24</v>
      </c>
      <c r="C268" s="85" t="s">
        <v>300</v>
      </c>
      <c r="D268" s="237">
        <v>33</v>
      </c>
      <c r="E268" s="62">
        <v>0</v>
      </c>
      <c r="F268" s="256">
        <v>0</v>
      </c>
      <c r="G268" s="256">
        <v>0</v>
      </c>
      <c r="H268" s="196">
        <v>0</v>
      </c>
      <c r="I268" s="197">
        <v>0</v>
      </c>
      <c r="J268" s="33"/>
      <c r="K268" s="33"/>
      <c r="L268" s="33"/>
      <c r="M268" s="33"/>
      <c r="N268" s="33"/>
      <c r="O268" s="33"/>
      <c r="P268" s="33"/>
      <c r="Q268" s="33"/>
      <c r="S268" s="33"/>
      <c r="T268" s="33"/>
      <c r="U268" s="33"/>
      <c r="V268" s="33"/>
      <c r="W268" s="33"/>
      <c r="X268" s="33"/>
      <c r="Y268" s="33"/>
      <c r="Z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</row>
    <row r="269" spans="2:59" thickBot="1" x14ac:dyDescent="0.3">
      <c r="B269" s="60"/>
      <c r="C269" s="86" t="s">
        <v>251</v>
      </c>
      <c r="D269" s="326">
        <v>4475233</v>
      </c>
      <c r="E269" s="212">
        <v>235810</v>
      </c>
      <c r="F269" s="237">
        <v>243969</v>
      </c>
      <c r="G269" s="237">
        <v>254845</v>
      </c>
      <c r="H269" s="196">
        <v>-7.47</v>
      </c>
      <c r="I269" s="197">
        <v>-3.34</v>
      </c>
      <c r="J269" s="33"/>
      <c r="K269" s="33"/>
      <c r="L269" s="33"/>
      <c r="M269" s="33"/>
      <c r="N269" s="33"/>
      <c r="O269" s="33"/>
      <c r="P269" s="33"/>
      <c r="Q269" s="33"/>
      <c r="S269" s="33"/>
      <c r="T269" s="33"/>
      <c r="U269" s="33"/>
      <c r="V269" s="33"/>
      <c r="W269" s="33"/>
      <c r="X269" s="33"/>
      <c r="Y269" s="33"/>
      <c r="Z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</row>
    <row r="272" spans="2:59" ht="27" customHeight="1" x14ac:dyDescent="0.25">
      <c r="B272" s="343" t="s">
        <v>317</v>
      </c>
      <c r="C272" s="343"/>
      <c r="D272" s="343"/>
      <c r="E272" s="343"/>
      <c r="F272" s="343"/>
      <c r="G272" s="343"/>
      <c r="H272" s="343"/>
      <c r="J272" s="33"/>
      <c r="K272" s="33"/>
      <c r="L272" s="33"/>
      <c r="M272" s="33"/>
      <c r="N272" s="33"/>
      <c r="O272" s="33"/>
      <c r="P272" s="33"/>
      <c r="Q272" s="33"/>
      <c r="S272" s="33"/>
      <c r="T272" s="33"/>
      <c r="U272" s="33"/>
      <c r="V272" s="33"/>
      <c r="W272" s="33"/>
      <c r="X272" s="33"/>
      <c r="Y272" s="33"/>
      <c r="Z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</row>
    <row r="273" spans="2:59" ht="27" customHeight="1" x14ac:dyDescent="0.25">
      <c r="B273" s="343" t="s">
        <v>330</v>
      </c>
      <c r="C273" s="343"/>
      <c r="D273" s="343"/>
      <c r="E273" s="343"/>
      <c r="F273" s="343"/>
      <c r="G273" s="343"/>
      <c r="H273" s="343"/>
      <c r="I273" s="33"/>
      <c r="J273" s="33"/>
      <c r="K273" s="33"/>
      <c r="L273" s="33"/>
      <c r="M273" s="33"/>
      <c r="N273" s="33"/>
      <c r="O273" s="33"/>
      <c r="P273" s="33"/>
      <c r="Q273" s="33"/>
      <c r="S273" s="33"/>
      <c r="T273" s="33"/>
      <c r="U273" s="33"/>
      <c r="V273" s="33"/>
      <c r="W273" s="33"/>
      <c r="X273" s="33"/>
      <c r="Y273" s="33"/>
      <c r="Z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</row>
    <row r="274" spans="2:59" ht="27" customHeight="1" x14ac:dyDescent="0.25">
      <c r="B274" s="343" t="s">
        <v>354</v>
      </c>
      <c r="C274" s="343"/>
      <c r="D274" s="343"/>
      <c r="E274" s="343"/>
      <c r="F274" s="343"/>
      <c r="G274" s="343"/>
      <c r="H274" s="343"/>
      <c r="I274" s="33"/>
      <c r="J274" s="33"/>
      <c r="K274" s="33"/>
      <c r="L274" s="33"/>
      <c r="M274" s="33"/>
      <c r="N274" s="33"/>
      <c r="O274" s="33"/>
      <c r="P274" s="33"/>
      <c r="Q274" s="33"/>
      <c r="S274" s="33"/>
      <c r="T274" s="33"/>
      <c r="U274" s="33"/>
      <c r="V274" s="33"/>
      <c r="W274" s="33"/>
      <c r="X274" s="33"/>
      <c r="Y274" s="33"/>
      <c r="Z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</row>
    <row r="275" spans="2:59" ht="27" customHeight="1" thickBot="1" x14ac:dyDescent="0.3">
      <c r="D275" s="33"/>
      <c r="I275" s="33"/>
      <c r="J275" s="33"/>
      <c r="K275" s="33"/>
      <c r="L275" s="33"/>
      <c r="M275" s="33"/>
      <c r="N275" s="33"/>
      <c r="O275" s="33"/>
      <c r="P275" s="33"/>
      <c r="Q275" s="33"/>
      <c r="S275" s="33"/>
      <c r="T275" s="33"/>
      <c r="U275" s="33"/>
      <c r="V275" s="33"/>
      <c r="W275" s="33"/>
      <c r="X275" s="33"/>
      <c r="Y275" s="33"/>
      <c r="Z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</row>
    <row r="276" spans="2:59" ht="27" customHeight="1" x14ac:dyDescent="0.25">
      <c r="B276" s="69" t="s">
        <v>172</v>
      </c>
      <c r="C276" s="63" t="s">
        <v>173</v>
      </c>
      <c r="D276" s="344" t="s">
        <v>162</v>
      </c>
      <c r="E276" s="345"/>
      <c r="F276" s="345"/>
      <c r="G276" s="63" t="s">
        <v>147</v>
      </c>
      <c r="H276" s="64" t="s">
        <v>147</v>
      </c>
      <c r="I276" s="33"/>
      <c r="J276" s="33"/>
      <c r="K276" s="33"/>
      <c r="L276" s="33"/>
      <c r="M276" s="33"/>
      <c r="N276" s="33"/>
      <c r="O276" s="33"/>
      <c r="P276" s="33"/>
      <c r="Q276" s="33"/>
      <c r="S276" s="33"/>
      <c r="T276" s="33"/>
      <c r="U276" s="33"/>
      <c r="V276" s="33"/>
      <c r="W276" s="33"/>
      <c r="X276" s="33"/>
      <c r="Y276" s="33"/>
      <c r="Z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</row>
    <row r="277" spans="2:59" ht="27" customHeight="1" x14ac:dyDescent="0.25">
      <c r="B277" s="70"/>
      <c r="C277" s="52"/>
      <c r="D277" s="339" t="s">
        <v>344</v>
      </c>
      <c r="E277" s="341">
        <v>2019</v>
      </c>
      <c r="F277" s="341">
        <v>2018</v>
      </c>
      <c r="G277" s="54" t="s">
        <v>163</v>
      </c>
      <c r="H277" s="71" t="s">
        <v>163</v>
      </c>
      <c r="I277" s="33"/>
      <c r="J277" s="33"/>
      <c r="K277" s="33"/>
      <c r="L277" s="33"/>
      <c r="M277" s="33"/>
      <c r="N277" s="33"/>
      <c r="O277" s="33"/>
      <c r="P277" s="33"/>
      <c r="Q277" s="33"/>
      <c r="S277" s="33"/>
      <c r="T277" s="33"/>
      <c r="U277" s="33"/>
      <c r="V277" s="33"/>
      <c r="W277" s="33"/>
      <c r="X277" s="33"/>
      <c r="Y277" s="33"/>
      <c r="Z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</row>
    <row r="278" spans="2:59" ht="27" customHeight="1" thickBot="1" x14ac:dyDescent="0.3">
      <c r="B278" s="65"/>
      <c r="C278" s="66"/>
      <c r="D278" s="340"/>
      <c r="E278" s="342"/>
      <c r="F278" s="342"/>
      <c r="G278" s="105" t="s">
        <v>345</v>
      </c>
      <c r="H278" s="104" t="s">
        <v>346</v>
      </c>
      <c r="I278" s="33"/>
      <c r="J278" s="33"/>
      <c r="K278" s="33"/>
      <c r="L278" s="33"/>
      <c r="M278" s="33"/>
      <c r="N278" s="33"/>
      <c r="O278" s="33"/>
      <c r="P278" s="33"/>
      <c r="Q278" s="33"/>
      <c r="S278" s="33"/>
      <c r="T278" s="33"/>
      <c r="U278" s="33"/>
      <c r="V278" s="33"/>
      <c r="W278" s="33"/>
      <c r="X278" s="33"/>
      <c r="Y278" s="33"/>
      <c r="Z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</row>
    <row r="279" spans="2:59" ht="26.4" x14ac:dyDescent="0.25">
      <c r="B279" s="97">
        <v>1</v>
      </c>
      <c r="C279" s="84" t="s">
        <v>263</v>
      </c>
      <c r="D279" s="55">
        <v>34</v>
      </c>
      <c r="E279" s="253">
        <v>0</v>
      </c>
      <c r="F279" s="253">
        <v>0</v>
      </c>
      <c r="G279" s="189">
        <v>0</v>
      </c>
      <c r="H279" s="195">
        <v>0</v>
      </c>
      <c r="I279" s="33"/>
      <c r="J279" s="33"/>
      <c r="K279" s="33"/>
      <c r="L279" s="33"/>
      <c r="M279" s="33"/>
      <c r="N279" s="33"/>
      <c r="O279" s="33"/>
      <c r="P279" s="33"/>
      <c r="Q279" s="33"/>
      <c r="S279" s="33"/>
      <c r="T279" s="33"/>
      <c r="U279" s="33"/>
      <c r="V279" s="33"/>
      <c r="W279" s="33"/>
      <c r="X279" s="33"/>
      <c r="Y279" s="33"/>
      <c r="Z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</row>
    <row r="280" spans="2:59" ht="26.4" x14ac:dyDescent="0.25">
      <c r="B280" s="97">
        <v>2</v>
      </c>
      <c r="C280" s="84" t="s">
        <v>264</v>
      </c>
      <c r="D280" s="55">
        <v>23</v>
      </c>
      <c r="E280" s="253">
        <v>58</v>
      </c>
      <c r="F280" s="253">
        <v>100</v>
      </c>
      <c r="G280" s="189">
        <v>-77</v>
      </c>
      <c r="H280" s="195">
        <v>-60.34</v>
      </c>
      <c r="I280" s="33"/>
      <c r="J280" s="33"/>
      <c r="K280" s="33"/>
      <c r="L280" s="33"/>
      <c r="M280" s="33"/>
      <c r="N280" s="33"/>
      <c r="O280" s="33"/>
      <c r="P280" s="33"/>
      <c r="Q280" s="33"/>
      <c r="S280" s="33"/>
      <c r="T280" s="33"/>
      <c r="U280" s="33"/>
      <c r="V280" s="33"/>
      <c r="W280" s="33"/>
      <c r="X280" s="33"/>
      <c r="Y280" s="33"/>
      <c r="Z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</row>
    <row r="281" spans="2:59" ht="26.4" x14ac:dyDescent="0.25">
      <c r="B281" s="97">
        <v>3</v>
      </c>
      <c r="C281" s="84" t="s">
        <v>265</v>
      </c>
      <c r="D281" s="55">
        <v>15</v>
      </c>
      <c r="E281" s="253">
        <v>0</v>
      </c>
      <c r="F281" s="253">
        <v>0</v>
      </c>
      <c r="G281" s="189">
        <v>0</v>
      </c>
      <c r="H281" s="195">
        <v>0</v>
      </c>
      <c r="I281" s="33"/>
      <c r="J281" s="33"/>
      <c r="K281" s="33"/>
      <c r="L281" s="33"/>
      <c r="M281" s="33"/>
      <c r="N281" s="33"/>
      <c r="O281" s="33"/>
      <c r="P281" s="33"/>
      <c r="Q281" s="33"/>
      <c r="S281" s="33"/>
      <c r="T281" s="33"/>
      <c r="U281" s="33"/>
      <c r="V281" s="33"/>
      <c r="W281" s="33"/>
      <c r="X281" s="33"/>
      <c r="Y281" s="33"/>
      <c r="Z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</row>
    <row r="282" spans="2:59" ht="26.4" x14ac:dyDescent="0.25">
      <c r="B282" s="97">
        <v>4</v>
      </c>
      <c r="C282" s="84" t="s">
        <v>267</v>
      </c>
      <c r="D282" s="55">
        <v>0</v>
      </c>
      <c r="E282" s="253">
        <v>0</v>
      </c>
      <c r="F282" s="253">
        <v>3</v>
      </c>
      <c r="G282" s="189">
        <v>-100</v>
      </c>
      <c r="H282" s="195">
        <v>0</v>
      </c>
      <c r="I282" s="33"/>
      <c r="J282" s="33"/>
      <c r="K282" s="33"/>
      <c r="L282" s="33"/>
      <c r="M282" s="33"/>
      <c r="N282" s="33"/>
      <c r="O282" s="33"/>
      <c r="P282" s="33"/>
      <c r="Q282" s="33"/>
      <c r="S282" s="33"/>
      <c r="T282" s="33"/>
      <c r="U282" s="33"/>
      <c r="V282" s="33"/>
      <c r="W282" s="33"/>
      <c r="X282" s="33"/>
      <c r="Y282" s="33"/>
      <c r="Z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</row>
    <row r="283" spans="2:59" ht="26.4" x14ac:dyDescent="0.25">
      <c r="B283" s="97">
        <v>5</v>
      </c>
      <c r="C283" s="84" t="s">
        <v>261</v>
      </c>
      <c r="D283" s="55">
        <v>0</v>
      </c>
      <c r="E283" s="253">
        <v>22</v>
      </c>
      <c r="F283" s="253">
        <v>0</v>
      </c>
      <c r="G283" s="189">
        <v>0</v>
      </c>
      <c r="H283" s="195">
        <v>-100</v>
      </c>
      <c r="I283" s="33"/>
      <c r="J283" s="33"/>
      <c r="K283" s="33"/>
      <c r="L283" s="33"/>
      <c r="M283" s="33"/>
      <c r="N283" s="33"/>
      <c r="O283" s="33"/>
      <c r="P283" s="33"/>
      <c r="Q283" s="33"/>
      <c r="S283" s="33"/>
      <c r="T283" s="33"/>
      <c r="U283" s="33"/>
      <c r="V283" s="33"/>
      <c r="W283" s="33"/>
      <c r="X283" s="33"/>
      <c r="Y283" s="33"/>
      <c r="Z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</row>
    <row r="284" spans="2:59" ht="26.4" x14ac:dyDescent="0.25">
      <c r="B284" s="97">
        <v>6</v>
      </c>
      <c r="C284" s="84" t="s">
        <v>266</v>
      </c>
      <c r="D284" s="55">
        <v>0</v>
      </c>
      <c r="E284" s="253">
        <v>0</v>
      </c>
      <c r="F284" s="253">
        <v>0</v>
      </c>
      <c r="G284" s="189">
        <v>0</v>
      </c>
      <c r="H284" s="195">
        <v>0</v>
      </c>
      <c r="I284" s="33"/>
      <c r="J284" s="33"/>
      <c r="K284" s="33"/>
      <c r="L284" s="33"/>
      <c r="M284" s="33"/>
      <c r="N284" s="33"/>
      <c r="O284" s="33"/>
      <c r="P284" s="33"/>
      <c r="Q284" s="33"/>
      <c r="S284" s="33"/>
      <c r="T284" s="33"/>
      <c r="U284" s="33"/>
      <c r="V284" s="33"/>
      <c r="W284" s="33"/>
      <c r="X284" s="33"/>
      <c r="Y284" s="33"/>
      <c r="Z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</row>
    <row r="285" spans="2:59" ht="26.4" x14ac:dyDescent="0.25">
      <c r="B285" s="97">
        <v>7</v>
      </c>
      <c r="C285" s="84" t="s">
        <v>268</v>
      </c>
      <c r="D285" s="55">
        <v>0</v>
      </c>
      <c r="E285" s="253">
        <v>0</v>
      </c>
      <c r="F285" s="253">
        <v>0</v>
      </c>
      <c r="G285" s="189">
        <v>0</v>
      </c>
      <c r="H285" s="195">
        <v>0</v>
      </c>
      <c r="I285" s="33"/>
      <c r="J285" s="33"/>
      <c r="K285" s="33"/>
      <c r="L285" s="33"/>
      <c r="M285" s="33"/>
      <c r="N285" s="33"/>
      <c r="O285" s="33"/>
      <c r="P285" s="33"/>
      <c r="Q285" s="33"/>
      <c r="S285" s="33"/>
      <c r="T285" s="33"/>
      <c r="U285" s="33"/>
      <c r="V285" s="33"/>
      <c r="W285" s="33"/>
      <c r="X285" s="33"/>
      <c r="Y285" s="33"/>
      <c r="Z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</row>
    <row r="286" spans="2:59" thickBot="1" x14ac:dyDescent="0.3">
      <c r="B286" s="97">
        <v>8</v>
      </c>
      <c r="C286" s="85" t="s">
        <v>262</v>
      </c>
      <c r="D286" s="62">
        <v>0</v>
      </c>
      <c r="E286" s="256">
        <v>0</v>
      </c>
      <c r="F286" s="256">
        <v>0</v>
      </c>
      <c r="G286" s="196">
        <v>0</v>
      </c>
      <c r="H286" s="197">
        <v>0</v>
      </c>
      <c r="I286" s="33"/>
      <c r="J286" s="33"/>
      <c r="K286" s="33"/>
      <c r="L286" s="33"/>
      <c r="M286" s="33"/>
      <c r="N286" s="33"/>
      <c r="O286" s="33"/>
      <c r="P286" s="33"/>
      <c r="Q286" s="33"/>
      <c r="S286" s="33"/>
      <c r="T286" s="33"/>
      <c r="U286" s="33"/>
      <c r="V286" s="33"/>
      <c r="W286" s="33"/>
      <c r="X286" s="33"/>
      <c r="Y286" s="33"/>
      <c r="Z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</row>
    <row r="287" spans="2:59" thickBot="1" x14ac:dyDescent="0.3">
      <c r="B287" s="60"/>
      <c r="C287" s="86" t="s">
        <v>252</v>
      </c>
      <c r="D287" s="212">
        <v>72</v>
      </c>
      <c r="E287" s="237">
        <v>80</v>
      </c>
      <c r="F287" s="237">
        <v>103</v>
      </c>
      <c r="G287" s="196">
        <v>-30.1</v>
      </c>
      <c r="H287" s="197">
        <v>-10</v>
      </c>
      <c r="I287" s="33"/>
      <c r="J287" s="33"/>
      <c r="K287" s="33"/>
      <c r="L287" s="33"/>
      <c r="M287" s="33"/>
      <c r="N287" s="33"/>
      <c r="O287" s="33"/>
      <c r="P287" s="33"/>
      <c r="Q287" s="33"/>
      <c r="S287" s="33"/>
      <c r="T287" s="33"/>
      <c r="U287" s="33"/>
      <c r="V287" s="33"/>
      <c r="W287" s="33"/>
      <c r="X287" s="33"/>
      <c r="Y287" s="33"/>
      <c r="Z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</row>
    <row r="288" spans="2:59" ht="26.4" x14ac:dyDescent="0.25">
      <c r="B288" s="60"/>
      <c r="C288" s="86"/>
      <c r="D288" s="58"/>
      <c r="E288" s="58"/>
      <c r="F288" s="58"/>
      <c r="G288" s="200"/>
      <c r="H288" s="201"/>
      <c r="I288" s="33"/>
      <c r="J288" s="33"/>
      <c r="K288" s="33"/>
      <c r="L288" s="33"/>
      <c r="M288" s="33"/>
      <c r="N288" s="33"/>
      <c r="O288" s="33"/>
      <c r="P288" s="33"/>
      <c r="Q288" s="33"/>
      <c r="S288" s="33"/>
      <c r="T288" s="33"/>
      <c r="U288" s="33"/>
      <c r="V288" s="33"/>
      <c r="W288" s="33"/>
      <c r="X288" s="33"/>
      <c r="Y288" s="33"/>
      <c r="Z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</row>
    <row r="289" spans="2:59" ht="26.4" x14ac:dyDescent="0.25">
      <c r="B289" s="60"/>
      <c r="C289" s="86"/>
      <c r="D289" s="58"/>
      <c r="E289" s="58"/>
      <c r="F289" s="58"/>
      <c r="G289" s="200"/>
      <c r="H289" s="201"/>
      <c r="I289" s="33"/>
      <c r="J289" s="33"/>
      <c r="K289" s="33"/>
      <c r="L289" s="33"/>
      <c r="M289" s="33"/>
      <c r="N289" s="33"/>
      <c r="O289" s="33"/>
      <c r="P289" s="33"/>
      <c r="Q289" s="33"/>
      <c r="S289" s="33"/>
      <c r="T289" s="33"/>
      <c r="U289" s="33"/>
      <c r="V289" s="33"/>
      <c r="W289" s="33"/>
      <c r="X289" s="33"/>
      <c r="Y289" s="33"/>
      <c r="Z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</row>
    <row r="290" spans="2:59" ht="27" customHeight="1" x14ac:dyDescent="0.25">
      <c r="B290" s="343" t="s">
        <v>318</v>
      </c>
      <c r="C290" s="343"/>
      <c r="D290" s="343"/>
      <c r="E290" s="343"/>
      <c r="F290" s="343"/>
      <c r="G290" s="343"/>
      <c r="H290" s="343"/>
      <c r="I290" s="33"/>
      <c r="J290" s="33"/>
      <c r="K290" s="33"/>
      <c r="L290" s="33"/>
      <c r="M290" s="33"/>
      <c r="N290" s="33"/>
      <c r="O290" s="33"/>
      <c r="P290" s="33"/>
      <c r="Q290" s="33"/>
      <c r="S290" s="33"/>
      <c r="T290" s="33"/>
      <c r="U290" s="33"/>
      <c r="V290" s="33"/>
      <c r="W290" s="33"/>
      <c r="X290" s="33"/>
      <c r="Y290" s="33"/>
      <c r="Z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</row>
    <row r="291" spans="2:59" ht="27" customHeight="1" x14ac:dyDescent="0.25">
      <c r="B291" s="343" t="s">
        <v>330</v>
      </c>
      <c r="C291" s="343"/>
      <c r="D291" s="343"/>
      <c r="E291" s="343"/>
      <c r="F291" s="343"/>
      <c r="G291" s="343"/>
      <c r="H291" s="343"/>
      <c r="I291" s="33"/>
      <c r="J291" s="33"/>
      <c r="K291" s="33"/>
      <c r="L291" s="33"/>
      <c r="M291" s="33"/>
      <c r="N291" s="33"/>
      <c r="O291" s="33"/>
      <c r="P291" s="33"/>
      <c r="Q291" s="33"/>
      <c r="S291" s="33"/>
      <c r="T291" s="33"/>
      <c r="U291" s="33"/>
      <c r="V291" s="33"/>
      <c r="W291" s="33"/>
      <c r="X291" s="33"/>
      <c r="Y291" s="33"/>
      <c r="Z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</row>
    <row r="292" spans="2:59" ht="27" customHeight="1" x14ac:dyDescent="0.25">
      <c r="B292" s="343" t="s">
        <v>354</v>
      </c>
      <c r="C292" s="343"/>
      <c r="D292" s="343"/>
      <c r="E292" s="343"/>
      <c r="F292" s="343"/>
      <c r="G292" s="343"/>
      <c r="H292" s="343"/>
      <c r="I292" s="33"/>
      <c r="J292" s="33"/>
      <c r="K292" s="33"/>
      <c r="L292" s="33"/>
      <c r="M292" s="33"/>
      <c r="N292" s="33"/>
      <c r="O292" s="33"/>
      <c r="P292" s="33"/>
      <c r="Q292" s="33"/>
      <c r="S292" s="33"/>
      <c r="T292" s="33"/>
      <c r="U292" s="33"/>
      <c r="V292" s="33"/>
      <c r="W292" s="33"/>
      <c r="X292" s="33"/>
      <c r="Y292" s="33"/>
      <c r="Z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</row>
    <row r="293" spans="2:59" ht="27" customHeight="1" thickBot="1" x14ac:dyDescent="0.3">
      <c r="D293" s="33"/>
      <c r="I293" s="33"/>
      <c r="J293" s="33"/>
      <c r="K293" s="33"/>
      <c r="L293" s="33"/>
      <c r="M293" s="33"/>
      <c r="N293" s="33"/>
      <c r="O293" s="33"/>
      <c r="P293" s="33"/>
      <c r="Q293" s="33"/>
      <c r="S293" s="33"/>
      <c r="T293" s="33"/>
      <c r="U293" s="33"/>
      <c r="V293" s="33"/>
      <c r="W293" s="33"/>
      <c r="X293" s="33"/>
      <c r="Y293" s="33"/>
      <c r="Z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</row>
    <row r="294" spans="2:59" ht="27" customHeight="1" x14ac:dyDescent="0.25">
      <c r="B294" s="69" t="s">
        <v>172</v>
      </c>
      <c r="C294" s="63" t="s">
        <v>173</v>
      </c>
      <c r="D294" s="344" t="s">
        <v>162</v>
      </c>
      <c r="E294" s="345"/>
      <c r="F294" s="345"/>
      <c r="G294" s="63" t="s">
        <v>147</v>
      </c>
      <c r="H294" s="64" t="s">
        <v>147</v>
      </c>
      <c r="I294" s="33"/>
      <c r="J294" s="33"/>
      <c r="K294" s="33"/>
      <c r="L294" s="33"/>
      <c r="M294" s="33"/>
      <c r="N294" s="33"/>
      <c r="O294" s="33"/>
      <c r="P294" s="33"/>
      <c r="Q294" s="33"/>
      <c r="S294" s="33"/>
      <c r="T294" s="33"/>
      <c r="U294" s="33"/>
      <c r="V294" s="33"/>
      <c r="W294" s="33"/>
      <c r="X294" s="33"/>
      <c r="Y294" s="33"/>
      <c r="Z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</row>
    <row r="295" spans="2:59" ht="27" customHeight="1" x14ac:dyDescent="0.25">
      <c r="B295" s="70"/>
      <c r="C295" s="52"/>
      <c r="D295" s="339" t="s">
        <v>344</v>
      </c>
      <c r="E295" s="341">
        <v>2019</v>
      </c>
      <c r="F295" s="341">
        <v>2018</v>
      </c>
      <c r="G295" s="54" t="s">
        <v>163</v>
      </c>
      <c r="H295" s="71" t="s">
        <v>163</v>
      </c>
      <c r="I295" s="33"/>
      <c r="J295" s="33"/>
      <c r="K295" s="33"/>
      <c r="L295" s="33"/>
      <c r="M295" s="33"/>
      <c r="N295" s="33"/>
      <c r="O295" s="33"/>
      <c r="P295" s="33"/>
      <c r="Q295" s="33"/>
      <c r="S295" s="33"/>
      <c r="T295" s="33"/>
      <c r="U295" s="33"/>
      <c r="V295" s="33"/>
      <c r="W295" s="33"/>
      <c r="X295" s="33"/>
      <c r="Y295" s="33"/>
      <c r="Z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</row>
    <row r="296" spans="2:59" ht="27" customHeight="1" thickBot="1" x14ac:dyDescent="0.3">
      <c r="B296" s="65"/>
      <c r="C296" s="66"/>
      <c r="D296" s="340"/>
      <c r="E296" s="342"/>
      <c r="F296" s="342"/>
      <c r="G296" s="105" t="s">
        <v>345</v>
      </c>
      <c r="H296" s="104" t="s">
        <v>346</v>
      </c>
      <c r="I296" s="33"/>
      <c r="J296" s="33"/>
      <c r="K296" s="33"/>
      <c r="L296" s="33"/>
      <c r="M296" s="33"/>
      <c r="N296" s="33"/>
      <c r="O296" s="33"/>
      <c r="P296" s="33"/>
      <c r="Q296" s="33"/>
      <c r="S296" s="33"/>
      <c r="T296" s="33"/>
      <c r="U296" s="33"/>
      <c r="V296" s="33"/>
      <c r="W296" s="33"/>
      <c r="X296" s="33"/>
      <c r="Y296" s="33"/>
      <c r="Z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</row>
    <row r="297" spans="2:59" ht="26.4" x14ac:dyDescent="0.25">
      <c r="B297" s="57">
        <v>1</v>
      </c>
      <c r="C297" s="83" t="s">
        <v>176</v>
      </c>
      <c r="D297" s="56">
        <v>2300</v>
      </c>
      <c r="E297" s="254">
        <v>2236</v>
      </c>
      <c r="F297" s="254">
        <v>2436</v>
      </c>
      <c r="G297" s="202">
        <v>-5.58</v>
      </c>
      <c r="H297" s="203">
        <v>2.86</v>
      </c>
      <c r="I297" s="33"/>
      <c r="J297" s="33"/>
      <c r="K297" s="33"/>
      <c r="L297" s="33"/>
      <c r="M297" s="33"/>
      <c r="N297" s="33"/>
      <c r="O297" s="33"/>
      <c r="P297" s="33"/>
      <c r="Q297" s="33"/>
      <c r="S297" s="33"/>
      <c r="T297" s="33"/>
      <c r="U297" s="33"/>
      <c r="V297" s="33"/>
      <c r="W297" s="33"/>
      <c r="X297" s="33"/>
      <c r="Y297" s="33"/>
      <c r="Z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</row>
    <row r="298" spans="2:59" ht="26.4" x14ac:dyDescent="0.25">
      <c r="B298" s="57">
        <v>2</v>
      </c>
      <c r="C298" s="98" t="s">
        <v>231</v>
      </c>
      <c r="D298" s="67">
        <v>44</v>
      </c>
      <c r="E298" s="68">
        <v>128</v>
      </c>
      <c r="F298" s="68">
        <v>92</v>
      </c>
      <c r="G298" s="189">
        <v>-52.17</v>
      </c>
      <c r="H298" s="195">
        <v>-65.63</v>
      </c>
      <c r="I298" s="33"/>
      <c r="J298" s="33"/>
      <c r="K298" s="33"/>
      <c r="L298" s="33"/>
      <c r="M298" s="33"/>
      <c r="N298" s="33"/>
      <c r="O298" s="33"/>
      <c r="P298" s="33"/>
      <c r="Q298" s="33"/>
      <c r="S298" s="33"/>
      <c r="T298" s="33"/>
      <c r="U298" s="33"/>
      <c r="V298" s="33"/>
      <c r="W298" s="33"/>
      <c r="X298" s="33"/>
      <c r="Y298" s="33"/>
      <c r="Z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</row>
    <row r="299" spans="2:59" thickBot="1" x14ac:dyDescent="0.3">
      <c r="B299" s="57">
        <v>3</v>
      </c>
      <c r="C299" s="85" t="s">
        <v>232</v>
      </c>
      <c r="D299" s="110">
        <v>0</v>
      </c>
      <c r="E299" s="255">
        <v>0</v>
      </c>
      <c r="F299" s="255">
        <v>0</v>
      </c>
      <c r="G299" s="196">
        <v>0</v>
      </c>
      <c r="H299" s="197">
        <v>0</v>
      </c>
      <c r="I299" s="33"/>
      <c r="J299" s="33"/>
      <c r="K299" s="33"/>
      <c r="L299" s="33"/>
      <c r="M299" s="33"/>
      <c r="N299" s="33"/>
      <c r="O299" s="33"/>
      <c r="P299" s="33"/>
      <c r="Q299" s="33"/>
      <c r="S299" s="33"/>
      <c r="T299" s="33"/>
      <c r="U299" s="33"/>
      <c r="V299" s="33"/>
      <c r="W299" s="33"/>
      <c r="X299" s="33"/>
      <c r="Y299" s="33"/>
      <c r="Z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</row>
    <row r="300" spans="2:59" thickBot="1" x14ac:dyDescent="0.3">
      <c r="B300" s="60"/>
      <c r="C300" s="86" t="s">
        <v>253</v>
      </c>
      <c r="D300" s="96">
        <v>2344</v>
      </c>
      <c r="E300" s="257">
        <v>2364</v>
      </c>
      <c r="F300" s="257">
        <v>2528</v>
      </c>
      <c r="G300" s="204">
        <v>-7.28</v>
      </c>
      <c r="H300" s="199">
        <v>-0.85</v>
      </c>
      <c r="I300" s="33"/>
      <c r="J300" s="33"/>
      <c r="K300" s="33"/>
      <c r="L300" s="33"/>
      <c r="M300" s="33"/>
      <c r="N300" s="33"/>
      <c r="O300" s="33"/>
      <c r="P300" s="33"/>
      <c r="Q300" s="33"/>
      <c r="S300" s="33"/>
      <c r="T300" s="33"/>
      <c r="U300" s="33"/>
      <c r="V300" s="33"/>
      <c r="W300" s="33"/>
      <c r="X300" s="33"/>
      <c r="Y300" s="33"/>
      <c r="Z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</row>
    <row r="301" spans="2:59" ht="26.4" x14ac:dyDescent="0.25">
      <c r="B301" s="60"/>
      <c r="C301" s="86"/>
      <c r="D301" s="58"/>
      <c r="E301" s="58"/>
      <c r="F301" s="58"/>
      <c r="G301" s="200"/>
      <c r="H301" s="201"/>
      <c r="I301" s="33"/>
      <c r="J301" s="33"/>
      <c r="K301" s="33"/>
      <c r="L301" s="33"/>
      <c r="M301" s="33"/>
      <c r="N301" s="33"/>
      <c r="O301" s="33"/>
      <c r="P301" s="33"/>
      <c r="Q301" s="33"/>
      <c r="S301" s="33"/>
      <c r="T301" s="33"/>
      <c r="U301" s="33"/>
      <c r="V301" s="33"/>
      <c r="W301" s="33"/>
      <c r="X301" s="33"/>
      <c r="Y301" s="33"/>
      <c r="Z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</row>
    <row r="302" spans="2:59" ht="26.4" x14ac:dyDescent="0.25">
      <c r="B302" s="60"/>
      <c r="C302" s="86"/>
      <c r="D302" s="58"/>
      <c r="E302" s="58"/>
      <c r="F302" s="58"/>
      <c r="G302" s="200"/>
      <c r="H302" s="201"/>
      <c r="I302" s="33"/>
      <c r="J302" s="33"/>
      <c r="K302" s="33"/>
      <c r="L302" s="33"/>
      <c r="M302" s="33"/>
      <c r="N302" s="33"/>
      <c r="O302" s="33"/>
      <c r="P302" s="33"/>
      <c r="Q302" s="33"/>
      <c r="S302" s="33"/>
      <c r="T302" s="33"/>
      <c r="U302" s="33"/>
      <c r="V302" s="33"/>
      <c r="W302" s="33"/>
      <c r="X302" s="33"/>
      <c r="Y302" s="33"/>
      <c r="Z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</row>
    <row r="303" spans="2:59" ht="27" customHeight="1" x14ac:dyDescent="0.25">
      <c r="B303" s="343" t="s">
        <v>319</v>
      </c>
      <c r="C303" s="343"/>
      <c r="D303" s="343"/>
      <c r="E303" s="343"/>
      <c r="F303" s="343"/>
      <c r="G303" s="343"/>
      <c r="H303" s="343"/>
      <c r="I303" s="33"/>
      <c r="J303" s="33"/>
      <c r="K303" s="33"/>
      <c r="L303" s="33"/>
      <c r="M303" s="33"/>
      <c r="N303" s="33"/>
      <c r="O303" s="33"/>
      <c r="P303" s="33"/>
      <c r="Q303" s="33"/>
      <c r="S303" s="33"/>
      <c r="T303" s="33"/>
      <c r="U303" s="33"/>
      <c r="V303" s="33"/>
      <c r="W303" s="33"/>
      <c r="X303" s="33"/>
      <c r="Y303" s="33"/>
      <c r="Z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</row>
    <row r="304" spans="2:59" ht="27" customHeight="1" x14ac:dyDescent="0.25">
      <c r="B304" s="343" t="s">
        <v>330</v>
      </c>
      <c r="C304" s="343"/>
      <c r="D304" s="343"/>
      <c r="E304" s="343"/>
      <c r="F304" s="343"/>
      <c r="G304" s="343"/>
      <c r="H304" s="343"/>
      <c r="I304" s="33"/>
      <c r="J304" s="33"/>
      <c r="K304" s="33"/>
      <c r="L304" s="33"/>
      <c r="M304" s="33"/>
      <c r="N304" s="33"/>
      <c r="O304" s="33"/>
      <c r="P304" s="33"/>
      <c r="Q304" s="33"/>
      <c r="S304" s="33"/>
      <c r="T304" s="33"/>
      <c r="U304" s="33"/>
      <c r="V304" s="33"/>
      <c r="W304" s="33"/>
      <c r="X304" s="33"/>
      <c r="Y304" s="33"/>
      <c r="Z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</row>
    <row r="305" spans="2:59" ht="27" customHeight="1" x14ac:dyDescent="0.25">
      <c r="B305" s="343" t="s">
        <v>354</v>
      </c>
      <c r="C305" s="343"/>
      <c r="D305" s="343"/>
      <c r="E305" s="343"/>
      <c r="F305" s="343"/>
      <c r="G305" s="343"/>
      <c r="H305" s="343"/>
      <c r="I305" s="33"/>
      <c r="J305" s="33"/>
      <c r="K305" s="33"/>
      <c r="L305" s="33"/>
      <c r="M305" s="33"/>
      <c r="N305" s="33"/>
      <c r="O305" s="33"/>
      <c r="P305" s="33"/>
      <c r="Q305" s="33"/>
      <c r="S305" s="33"/>
      <c r="T305" s="33"/>
      <c r="U305" s="33"/>
      <c r="V305" s="33"/>
      <c r="W305" s="33"/>
      <c r="X305" s="33"/>
      <c r="Y305" s="33"/>
      <c r="Z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</row>
    <row r="306" spans="2:59" ht="27" customHeight="1" thickBot="1" x14ac:dyDescent="0.3">
      <c r="D306" s="33"/>
      <c r="I306" s="33"/>
      <c r="J306" s="33"/>
      <c r="K306" s="33"/>
      <c r="L306" s="33"/>
      <c r="M306" s="33"/>
      <c r="N306" s="33"/>
      <c r="O306" s="33"/>
      <c r="P306" s="33"/>
      <c r="Q306" s="33"/>
      <c r="S306" s="33"/>
      <c r="T306" s="33"/>
      <c r="U306" s="33"/>
      <c r="V306" s="33"/>
      <c r="W306" s="33"/>
      <c r="X306" s="33"/>
      <c r="Y306" s="33"/>
      <c r="Z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</row>
    <row r="307" spans="2:59" ht="27" customHeight="1" x14ac:dyDescent="0.25">
      <c r="B307" s="69" t="s">
        <v>172</v>
      </c>
      <c r="C307" s="63" t="s">
        <v>173</v>
      </c>
      <c r="D307" s="344" t="s">
        <v>162</v>
      </c>
      <c r="E307" s="345"/>
      <c r="F307" s="345"/>
      <c r="G307" s="63" t="s">
        <v>147</v>
      </c>
      <c r="H307" s="64" t="s">
        <v>147</v>
      </c>
      <c r="I307" s="33"/>
      <c r="J307" s="33"/>
      <c r="K307" s="33"/>
      <c r="L307" s="33"/>
      <c r="M307" s="33"/>
      <c r="N307" s="33"/>
      <c r="O307" s="33"/>
      <c r="P307" s="33"/>
      <c r="Q307" s="33"/>
      <c r="S307" s="33"/>
      <c r="T307" s="33"/>
      <c r="U307" s="33"/>
      <c r="V307" s="33"/>
      <c r="W307" s="33"/>
      <c r="X307" s="33"/>
      <c r="Y307" s="33"/>
      <c r="Z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</row>
    <row r="308" spans="2:59" ht="27" customHeight="1" x14ac:dyDescent="0.25">
      <c r="B308" s="70"/>
      <c r="C308" s="52"/>
      <c r="D308" s="339" t="s">
        <v>344</v>
      </c>
      <c r="E308" s="341">
        <v>2019</v>
      </c>
      <c r="F308" s="341">
        <v>2018</v>
      </c>
      <c r="G308" s="54" t="s">
        <v>163</v>
      </c>
      <c r="H308" s="71" t="s">
        <v>163</v>
      </c>
      <c r="I308" s="33"/>
      <c r="J308" s="33"/>
      <c r="K308" s="33"/>
      <c r="L308" s="33"/>
      <c r="M308" s="33"/>
      <c r="N308" s="33"/>
      <c r="O308" s="33"/>
      <c r="P308" s="33"/>
      <c r="Q308" s="33"/>
      <c r="S308" s="33"/>
      <c r="T308" s="33"/>
      <c r="U308" s="33"/>
      <c r="V308" s="33"/>
      <c r="W308" s="33"/>
      <c r="X308" s="33"/>
      <c r="Y308" s="33"/>
      <c r="Z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</row>
    <row r="309" spans="2:59" ht="27" customHeight="1" thickBot="1" x14ac:dyDescent="0.3">
      <c r="B309" s="65"/>
      <c r="C309" s="66"/>
      <c r="D309" s="340"/>
      <c r="E309" s="342"/>
      <c r="F309" s="342"/>
      <c r="G309" s="105" t="s">
        <v>345</v>
      </c>
      <c r="H309" s="104" t="s">
        <v>346</v>
      </c>
      <c r="I309" s="33"/>
      <c r="J309" s="33"/>
      <c r="K309" s="33"/>
      <c r="L309" s="33"/>
      <c r="M309" s="33"/>
      <c r="N309" s="33"/>
      <c r="O309" s="33"/>
      <c r="P309" s="33"/>
      <c r="Q309" s="33"/>
      <c r="S309" s="33"/>
      <c r="T309" s="33"/>
      <c r="U309" s="33"/>
      <c r="V309" s="33"/>
      <c r="W309" s="33"/>
      <c r="X309" s="33"/>
      <c r="Y309" s="33"/>
      <c r="Z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</row>
    <row r="310" spans="2:59" ht="26.4" x14ac:dyDescent="0.25">
      <c r="B310" s="57">
        <v>1</v>
      </c>
      <c r="C310" s="84" t="s">
        <v>270</v>
      </c>
      <c r="D310" s="55">
        <v>126</v>
      </c>
      <c r="E310" s="253">
        <v>137</v>
      </c>
      <c r="F310" s="253">
        <v>174</v>
      </c>
      <c r="G310" s="189">
        <v>-27.59</v>
      </c>
      <c r="H310" s="195">
        <v>-8.0299999999999994</v>
      </c>
      <c r="I310" s="33"/>
      <c r="J310" s="33"/>
      <c r="K310" s="33"/>
      <c r="L310" s="33"/>
      <c r="M310" s="33"/>
      <c r="N310" s="33"/>
      <c r="O310" s="33"/>
      <c r="P310" s="33"/>
      <c r="Q310" s="33"/>
      <c r="S310" s="33"/>
      <c r="T310" s="33"/>
      <c r="U310" s="33"/>
      <c r="V310" s="33"/>
      <c r="W310" s="33"/>
      <c r="X310" s="33"/>
      <c r="Y310" s="33"/>
      <c r="Z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</row>
    <row r="311" spans="2:59" ht="26.4" x14ac:dyDescent="0.25">
      <c r="B311" s="57">
        <v>2</v>
      </c>
      <c r="C311" s="84" t="s">
        <v>269</v>
      </c>
      <c r="D311" s="55">
        <v>77</v>
      </c>
      <c r="E311" s="253">
        <v>130</v>
      </c>
      <c r="F311" s="253">
        <v>52</v>
      </c>
      <c r="G311" s="189">
        <v>48.08</v>
      </c>
      <c r="H311" s="195">
        <v>-40.770000000000003</v>
      </c>
      <c r="I311" s="33"/>
      <c r="J311" s="33"/>
      <c r="K311" s="33"/>
      <c r="L311" s="33"/>
      <c r="M311" s="33"/>
      <c r="N311" s="33"/>
      <c r="O311" s="33"/>
      <c r="P311" s="33"/>
      <c r="Q311" s="33"/>
      <c r="S311" s="33"/>
      <c r="T311" s="33"/>
      <c r="U311" s="33"/>
      <c r="V311" s="33"/>
      <c r="W311" s="33"/>
      <c r="X311" s="33"/>
      <c r="Y311" s="33"/>
      <c r="Z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</row>
    <row r="312" spans="2:59" ht="26.4" x14ac:dyDescent="0.25">
      <c r="B312" s="57">
        <v>3</v>
      </c>
      <c r="C312" s="84" t="s">
        <v>271</v>
      </c>
      <c r="D312" s="55">
        <v>68</v>
      </c>
      <c r="E312" s="253">
        <v>114</v>
      </c>
      <c r="F312" s="253">
        <v>281</v>
      </c>
      <c r="G312" s="189">
        <v>-75.8</v>
      </c>
      <c r="H312" s="195">
        <v>-40.35</v>
      </c>
      <c r="I312" s="33"/>
      <c r="J312" s="33"/>
      <c r="K312" s="33"/>
      <c r="L312" s="33"/>
      <c r="M312" s="33"/>
      <c r="N312" s="33"/>
      <c r="O312" s="33"/>
      <c r="P312" s="33"/>
      <c r="Q312" s="33"/>
      <c r="S312" s="33"/>
      <c r="T312" s="33"/>
      <c r="U312" s="33"/>
      <c r="V312" s="33"/>
      <c r="W312" s="33"/>
      <c r="X312" s="33"/>
      <c r="Y312" s="33"/>
      <c r="Z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</row>
    <row r="313" spans="2:59" ht="26.4" x14ac:dyDescent="0.25">
      <c r="B313" s="57">
        <v>4</v>
      </c>
      <c r="C313" s="84" t="s">
        <v>273</v>
      </c>
      <c r="D313" s="55">
        <v>15</v>
      </c>
      <c r="E313" s="253">
        <v>15</v>
      </c>
      <c r="F313" s="253">
        <v>79</v>
      </c>
      <c r="G313" s="189">
        <v>-81.010000000000005</v>
      </c>
      <c r="H313" s="195">
        <v>0</v>
      </c>
      <c r="I313" s="33"/>
      <c r="J313" s="33"/>
      <c r="K313" s="33"/>
      <c r="L313" s="33"/>
      <c r="M313" s="33"/>
      <c r="N313" s="33"/>
      <c r="O313" s="33"/>
      <c r="P313" s="33"/>
      <c r="Q313" s="33"/>
      <c r="S313" s="33"/>
      <c r="T313" s="33"/>
      <c r="U313" s="33"/>
      <c r="V313" s="33"/>
      <c r="W313" s="33"/>
      <c r="X313" s="33"/>
      <c r="Y313" s="33"/>
      <c r="Z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</row>
    <row r="314" spans="2:59" ht="26.4" x14ac:dyDescent="0.25">
      <c r="B314" s="57">
        <v>5</v>
      </c>
      <c r="C314" s="84" t="s">
        <v>276</v>
      </c>
      <c r="D314" s="55">
        <v>4</v>
      </c>
      <c r="E314" s="253">
        <v>0</v>
      </c>
      <c r="F314" s="253">
        <v>0</v>
      </c>
      <c r="G314" s="189">
        <v>0</v>
      </c>
      <c r="H314" s="195">
        <v>0</v>
      </c>
      <c r="I314" s="33"/>
      <c r="J314" s="33"/>
      <c r="K314" s="33"/>
      <c r="L314" s="33"/>
      <c r="M314" s="33"/>
      <c r="N314" s="33"/>
      <c r="O314" s="33"/>
      <c r="P314" s="33"/>
      <c r="Q314" s="33"/>
      <c r="S314" s="33"/>
      <c r="T314" s="33"/>
      <c r="U314" s="33"/>
      <c r="V314" s="33"/>
      <c r="W314" s="33"/>
      <c r="X314" s="33"/>
      <c r="Y314" s="33"/>
      <c r="Z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</row>
    <row r="315" spans="2:59" ht="26.4" x14ac:dyDescent="0.25">
      <c r="B315" s="57">
        <v>6</v>
      </c>
      <c r="C315" s="84" t="s">
        <v>274</v>
      </c>
      <c r="D315" s="55">
        <v>2</v>
      </c>
      <c r="E315" s="253">
        <v>10</v>
      </c>
      <c r="F315" s="253">
        <v>2</v>
      </c>
      <c r="G315" s="189">
        <v>0</v>
      </c>
      <c r="H315" s="195">
        <v>-80</v>
      </c>
      <c r="I315" s="33"/>
      <c r="J315" s="33"/>
      <c r="K315" s="33"/>
      <c r="L315" s="33"/>
      <c r="M315" s="33"/>
      <c r="N315" s="33"/>
      <c r="O315" s="33"/>
      <c r="P315" s="33"/>
      <c r="Q315" s="33"/>
      <c r="S315" s="33"/>
      <c r="T315" s="33"/>
      <c r="U315" s="33"/>
      <c r="V315" s="33"/>
      <c r="W315" s="33"/>
      <c r="X315" s="33"/>
      <c r="Y315" s="33"/>
      <c r="Z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</row>
    <row r="316" spans="2:59" ht="26.4" x14ac:dyDescent="0.25">
      <c r="B316" s="57">
        <v>7</v>
      </c>
      <c r="C316" s="84" t="s">
        <v>272</v>
      </c>
      <c r="D316" s="55">
        <v>0</v>
      </c>
      <c r="E316" s="253">
        <v>0</v>
      </c>
      <c r="F316" s="253">
        <v>0</v>
      </c>
      <c r="G316" s="189">
        <v>0</v>
      </c>
      <c r="H316" s="195">
        <v>0</v>
      </c>
      <c r="I316" s="33"/>
      <c r="J316" s="33"/>
      <c r="K316" s="33"/>
      <c r="L316" s="33"/>
      <c r="M316" s="33"/>
      <c r="N316" s="33"/>
      <c r="O316" s="33"/>
      <c r="P316" s="33"/>
      <c r="Q316" s="33"/>
      <c r="S316" s="33"/>
      <c r="T316" s="33"/>
      <c r="U316" s="33"/>
      <c r="V316" s="33"/>
      <c r="W316" s="33"/>
      <c r="X316" s="33"/>
      <c r="Y316" s="33"/>
      <c r="Z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</row>
    <row r="317" spans="2:59" thickBot="1" x14ac:dyDescent="0.3">
      <c r="B317" s="57">
        <v>8</v>
      </c>
      <c r="C317" s="85" t="s">
        <v>275</v>
      </c>
      <c r="D317" s="62">
        <v>0</v>
      </c>
      <c r="E317" s="256">
        <v>0</v>
      </c>
      <c r="F317" s="256">
        <v>0</v>
      </c>
      <c r="G317" s="196">
        <v>0</v>
      </c>
      <c r="H317" s="197">
        <v>0</v>
      </c>
      <c r="I317" s="33"/>
      <c r="J317" s="33"/>
      <c r="K317" s="33"/>
      <c r="L317" s="33"/>
      <c r="M317" s="33"/>
      <c r="N317" s="33"/>
      <c r="O317" s="33"/>
      <c r="P317" s="33"/>
      <c r="Q317" s="33"/>
      <c r="S317" s="33"/>
      <c r="T317" s="33"/>
      <c r="U317" s="33"/>
      <c r="V317" s="33"/>
      <c r="W317" s="33"/>
      <c r="X317" s="33"/>
      <c r="Y317" s="33"/>
      <c r="Z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</row>
    <row r="318" spans="2:59" thickBot="1" x14ac:dyDescent="0.3">
      <c r="B318" s="60"/>
      <c r="C318" s="103" t="s">
        <v>254</v>
      </c>
      <c r="D318" s="212">
        <v>292</v>
      </c>
      <c r="E318" s="237">
        <v>406</v>
      </c>
      <c r="F318" s="237">
        <v>588</v>
      </c>
      <c r="G318" s="196">
        <v>-50.34</v>
      </c>
      <c r="H318" s="197">
        <v>-28.08</v>
      </c>
      <c r="I318" s="33"/>
      <c r="J318" s="33"/>
      <c r="K318" s="33"/>
      <c r="L318" s="33"/>
      <c r="M318" s="33"/>
      <c r="N318" s="33"/>
      <c r="O318" s="33"/>
      <c r="P318" s="33"/>
      <c r="Q318" s="33"/>
      <c r="S318" s="33"/>
      <c r="T318" s="33"/>
      <c r="U318" s="33"/>
      <c r="V318" s="33"/>
      <c r="W318" s="33"/>
      <c r="X318" s="33"/>
      <c r="Y318" s="33"/>
      <c r="Z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</row>
    <row r="319" spans="2:59" ht="26.4" x14ac:dyDescent="0.25">
      <c r="B319" s="60"/>
      <c r="C319" s="86"/>
      <c r="D319" s="58"/>
      <c r="E319" s="58"/>
      <c r="F319" s="58"/>
      <c r="G319" s="200"/>
      <c r="H319" s="201"/>
      <c r="I319" s="33"/>
      <c r="J319" s="33"/>
      <c r="K319" s="33"/>
      <c r="L319" s="33"/>
      <c r="M319" s="33"/>
      <c r="N319" s="33"/>
      <c r="O319" s="33"/>
      <c r="P319" s="33"/>
      <c r="Q319" s="33"/>
      <c r="S319" s="33"/>
      <c r="T319" s="33"/>
      <c r="U319" s="33"/>
      <c r="V319" s="33"/>
      <c r="W319" s="33"/>
      <c r="X319" s="33"/>
      <c r="Y319" s="33"/>
      <c r="Z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</row>
    <row r="320" spans="2:59" ht="26.4" x14ac:dyDescent="0.25">
      <c r="B320" s="60"/>
      <c r="C320" s="86"/>
      <c r="D320" s="58"/>
      <c r="E320" s="58"/>
      <c r="F320" s="58"/>
      <c r="G320" s="200"/>
      <c r="H320" s="201"/>
      <c r="I320" s="33"/>
      <c r="J320" s="33"/>
      <c r="K320" s="33"/>
      <c r="L320" s="33"/>
      <c r="M320" s="33"/>
      <c r="N320" s="33"/>
      <c r="O320" s="33"/>
      <c r="P320" s="33"/>
      <c r="Q320" s="33"/>
      <c r="S320" s="33"/>
      <c r="T320" s="33"/>
      <c r="U320" s="33"/>
      <c r="V320" s="33"/>
      <c r="W320" s="33"/>
      <c r="X320" s="33"/>
      <c r="Y320" s="33"/>
      <c r="Z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</row>
    <row r="321" spans="1:11" ht="27" customHeight="1" x14ac:dyDescent="0.25">
      <c r="B321" s="343" t="s">
        <v>320</v>
      </c>
      <c r="C321" s="343"/>
      <c r="D321" s="343"/>
      <c r="E321" s="343"/>
      <c r="F321" s="343"/>
      <c r="G321" s="343"/>
      <c r="H321" s="343"/>
      <c r="I321" s="343"/>
    </row>
    <row r="322" spans="1:11" ht="27" customHeight="1" x14ac:dyDescent="0.25">
      <c r="B322" s="343" t="s">
        <v>330</v>
      </c>
      <c r="C322" s="343"/>
      <c r="D322" s="343"/>
      <c r="E322" s="343"/>
      <c r="F322" s="343"/>
      <c r="G322" s="343"/>
      <c r="H322" s="343"/>
      <c r="I322" s="343"/>
    </row>
    <row r="323" spans="1:11" ht="27" customHeight="1" x14ac:dyDescent="0.25">
      <c r="B323" s="343" t="s">
        <v>354</v>
      </c>
      <c r="C323" s="343"/>
      <c r="D323" s="343"/>
      <c r="E323" s="343"/>
      <c r="F323" s="343"/>
      <c r="G323" s="343"/>
      <c r="H323" s="343"/>
      <c r="I323" s="343"/>
    </row>
    <row r="324" spans="1:11" ht="27" customHeight="1" thickBot="1" x14ac:dyDescent="0.3">
      <c r="D324" s="33"/>
    </row>
    <row r="325" spans="1:11" ht="27" customHeight="1" x14ac:dyDescent="0.25">
      <c r="B325" s="69" t="s">
        <v>172</v>
      </c>
      <c r="C325" s="63" t="s">
        <v>173</v>
      </c>
      <c r="D325" s="222"/>
      <c r="E325" s="344" t="s">
        <v>162</v>
      </c>
      <c r="F325" s="345"/>
      <c r="G325" s="352"/>
      <c r="H325" s="63" t="s">
        <v>147</v>
      </c>
      <c r="I325" s="64" t="s">
        <v>147</v>
      </c>
    </row>
    <row r="326" spans="1:11" ht="27" customHeight="1" x14ac:dyDescent="0.25">
      <c r="B326" s="70"/>
      <c r="C326" s="52"/>
      <c r="D326" s="223" t="s">
        <v>347</v>
      </c>
      <c r="E326" s="339" t="s">
        <v>344</v>
      </c>
      <c r="F326" s="341">
        <v>2019</v>
      </c>
      <c r="G326" s="341">
        <v>2018</v>
      </c>
      <c r="H326" s="54" t="s">
        <v>163</v>
      </c>
      <c r="I326" s="71" t="s">
        <v>163</v>
      </c>
    </row>
    <row r="327" spans="1:11" ht="27" customHeight="1" thickBot="1" x14ac:dyDescent="0.3">
      <c r="B327" s="65"/>
      <c r="C327" s="66"/>
      <c r="D327" s="155"/>
      <c r="E327" s="340"/>
      <c r="F327" s="342"/>
      <c r="G327" s="342"/>
      <c r="H327" s="105" t="s">
        <v>345</v>
      </c>
      <c r="I327" s="104" t="s">
        <v>346</v>
      </c>
    </row>
    <row r="328" spans="1:11" ht="27" customHeight="1" x14ac:dyDescent="0.25">
      <c r="B328" s="57">
        <v>1</v>
      </c>
      <c r="C328" s="83" t="s">
        <v>277</v>
      </c>
      <c r="D328" s="226">
        <v>16062</v>
      </c>
      <c r="E328" s="56">
        <v>791</v>
      </c>
      <c r="F328" s="254">
        <v>1058</v>
      </c>
      <c r="G328" s="254">
        <v>1211</v>
      </c>
      <c r="H328" s="202">
        <v>-34.68</v>
      </c>
      <c r="I328" s="203">
        <v>-25.24</v>
      </c>
    </row>
    <row r="329" spans="1:11" thickBot="1" x14ac:dyDescent="0.3">
      <c r="B329" s="57">
        <v>2</v>
      </c>
      <c r="C329" s="85" t="s">
        <v>278</v>
      </c>
      <c r="D329" s="238">
        <v>322</v>
      </c>
      <c r="E329" s="233">
        <v>10</v>
      </c>
      <c r="F329" s="258">
        <v>31</v>
      </c>
      <c r="G329" s="258">
        <v>101</v>
      </c>
      <c r="H329" s="196">
        <v>-90.1</v>
      </c>
      <c r="I329" s="197">
        <v>-67.739999999999995</v>
      </c>
    </row>
    <row r="330" spans="1:11" thickBot="1" x14ac:dyDescent="0.3">
      <c r="B330" s="60"/>
      <c r="C330" s="86" t="s">
        <v>255</v>
      </c>
      <c r="D330" s="241">
        <v>16384</v>
      </c>
      <c r="E330" s="96">
        <v>801</v>
      </c>
      <c r="F330" s="257">
        <v>1089</v>
      </c>
      <c r="G330" s="259">
        <v>1312</v>
      </c>
      <c r="H330" s="240">
        <v>-38.950000000000003</v>
      </c>
      <c r="I330" s="199">
        <v>-26.45</v>
      </c>
    </row>
    <row r="331" spans="1:11" ht="26.4" x14ac:dyDescent="0.25">
      <c r="B331" s="60"/>
      <c r="C331" s="86"/>
      <c r="D331" s="58"/>
      <c r="E331" s="58"/>
      <c r="F331" s="58"/>
      <c r="G331" s="200"/>
      <c r="H331" s="201"/>
    </row>
    <row r="332" spans="1:11" ht="26.4" x14ac:dyDescent="0.25">
      <c r="A332" s="232"/>
      <c r="B332" s="327"/>
      <c r="C332" s="328"/>
      <c r="D332" s="329"/>
      <c r="E332" s="330"/>
      <c r="F332" s="330"/>
      <c r="G332" s="331"/>
      <c r="H332" s="332"/>
      <c r="I332" s="232"/>
      <c r="J332" s="333"/>
      <c r="K332" s="232"/>
    </row>
    <row r="333" spans="1:11" s="185" customFormat="1" ht="27" customHeight="1" x14ac:dyDescent="0.25">
      <c r="D333" s="267"/>
      <c r="J333" s="165"/>
    </row>
    <row r="334" spans="1:11" s="185" customFormat="1" ht="27" customHeight="1" x14ac:dyDescent="0.25">
      <c r="C334" s="311"/>
      <c r="D334" s="313"/>
      <c r="E334" s="265"/>
      <c r="F334" s="265"/>
      <c r="G334" s="265"/>
      <c r="H334" s="265"/>
      <c r="J334" s="165"/>
    </row>
    <row r="335" spans="1:11" s="185" customFormat="1" ht="27" customHeight="1" x14ac:dyDescent="0.25">
      <c r="C335" s="311"/>
      <c r="D335" s="312">
        <v>2020</v>
      </c>
      <c r="E335" s="265"/>
      <c r="F335" s="265"/>
      <c r="G335" s="265"/>
      <c r="H335" s="265"/>
      <c r="J335" s="165"/>
    </row>
    <row r="336" spans="1:11" s="185" customFormat="1" ht="27" customHeight="1" x14ac:dyDescent="0.25">
      <c r="C336" s="311" t="s">
        <v>234</v>
      </c>
      <c r="D336" s="313">
        <v>235810</v>
      </c>
      <c r="E336" s="266"/>
      <c r="F336" s="266"/>
      <c r="G336" s="265"/>
      <c r="H336" s="265"/>
      <c r="J336" s="165"/>
    </row>
    <row r="337" spans="3:10" s="185" customFormat="1" ht="27" customHeight="1" x14ac:dyDescent="0.25">
      <c r="C337" s="311" t="s">
        <v>233</v>
      </c>
      <c r="D337" s="313">
        <v>11174</v>
      </c>
      <c r="E337" s="266"/>
      <c r="F337" s="266"/>
      <c r="G337" s="265"/>
      <c r="H337" s="265"/>
      <c r="J337" s="165"/>
    </row>
    <row r="338" spans="3:10" s="185" customFormat="1" ht="27" customHeight="1" x14ac:dyDescent="0.25">
      <c r="C338" s="311" t="s">
        <v>240</v>
      </c>
      <c r="D338" s="313">
        <v>886</v>
      </c>
      <c r="E338" s="266"/>
      <c r="F338" s="266"/>
      <c r="G338" s="265"/>
      <c r="H338" s="265"/>
      <c r="J338" s="165"/>
    </row>
    <row r="339" spans="3:10" s="185" customFormat="1" ht="27" customHeight="1" x14ac:dyDescent="0.25">
      <c r="C339" s="311" t="s">
        <v>207</v>
      </c>
      <c r="D339" s="313">
        <v>956</v>
      </c>
      <c r="E339" s="266"/>
      <c r="F339" s="266"/>
      <c r="G339" s="265"/>
      <c r="H339" s="265"/>
      <c r="J339" s="165"/>
    </row>
    <row r="340" spans="3:10" s="185" customFormat="1" ht="27" customHeight="1" x14ac:dyDescent="0.25">
      <c r="C340" s="311" t="s">
        <v>208</v>
      </c>
      <c r="D340" s="313">
        <v>3577</v>
      </c>
      <c r="E340" s="266"/>
      <c r="F340" s="266"/>
      <c r="G340" s="265"/>
      <c r="H340" s="265"/>
      <c r="J340" s="165"/>
    </row>
    <row r="341" spans="3:10" s="185" customFormat="1" ht="27" customHeight="1" x14ac:dyDescent="0.25">
      <c r="C341" s="311" t="s">
        <v>218</v>
      </c>
      <c r="D341" s="313">
        <v>1602</v>
      </c>
      <c r="E341" s="266"/>
      <c r="F341" s="266"/>
      <c r="G341" s="265"/>
      <c r="H341" s="265"/>
      <c r="J341" s="165"/>
    </row>
    <row r="342" spans="3:10" s="185" customFormat="1" ht="27" customHeight="1" x14ac:dyDescent="0.25">
      <c r="C342" s="311" t="s">
        <v>225</v>
      </c>
      <c r="D342" s="313">
        <v>12259</v>
      </c>
      <c r="E342" s="266"/>
      <c r="F342" s="266"/>
      <c r="G342" s="266"/>
      <c r="H342" s="265"/>
      <c r="J342" s="165"/>
    </row>
    <row r="343" spans="3:10" s="185" customFormat="1" ht="27" customHeight="1" x14ac:dyDescent="0.25">
      <c r="C343" s="311" t="s">
        <v>235</v>
      </c>
      <c r="D343" s="313">
        <v>72</v>
      </c>
      <c r="E343" s="266"/>
      <c r="F343" s="266"/>
      <c r="G343" s="265"/>
      <c r="H343" s="265"/>
      <c r="J343" s="165"/>
    </row>
    <row r="344" spans="3:10" s="185" customFormat="1" ht="27" customHeight="1" x14ac:dyDescent="0.25">
      <c r="C344" s="311" t="s">
        <v>236</v>
      </c>
      <c r="D344" s="313">
        <v>2344</v>
      </c>
      <c r="E344" s="266"/>
      <c r="F344" s="266"/>
      <c r="G344" s="265"/>
      <c r="H344" s="265"/>
      <c r="J344" s="165"/>
    </row>
    <row r="345" spans="3:10" s="185" customFormat="1" ht="27" customHeight="1" x14ac:dyDescent="0.25">
      <c r="C345" s="311" t="s">
        <v>237</v>
      </c>
      <c r="D345" s="313">
        <v>292</v>
      </c>
      <c r="E345" s="266"/>
      <c r="F345" s="266"/>
      <c r="G345" s="265"/>
      <c r="H345" s="265"/>
      <c r="J345" s="165"/>
    </row>
    <row r="346" spans="3:10" s="185" customFormat="1" ht="27" customHeight="1" x14ac:dyDescent="0.25">
      <c r="C346" s="311" t="s">
        <v>238</v>
      </c>
      <c r="D346" s="313">
        <v>801</v>
      </c>
      <c r="E346" s="266"/>
      <c r="F346" s="266">
        <v>269773</v>
      </c>
      <c r="G346" s="265"/>
      <c r="H346" s="265"/>
      <c r="J346" s="165"/>
    </row>
    <row r="347" spans="3:10" s="185" customFormat="1" ht="27" customHeight="1" x14ac:dyDescent="0.25">
      <c r="C347" s="311" t="s">
        <v>260</v>
      </c>
      <c r="D347" s="314">
        <v>18394</v>
      </c>
      <c r="E347" s="266"/>
      <c r="F347" s="266"/>
      <c r="G347" s="265"/>
      <c r="H347" s="265"/>
      <c r="J347" s="165"/>
    </row>
    <row r="348" spans="3:10" s="185" customFormat="1" ht="27" customHeight="1" x14ac:dyDescent="0.25">
      <c r="C348" s="311" t="s">
        <v>164</v>
      </c>
      <c r="D348" s="313">
        <v>288167</v>
      </c>
      <c r="E348" s="266">
        <v>288167</v>
      </c>
      <c r="F348" s="266"/>
      <c r="G348" s="265"/>
      <c r="H348" s="265"/>
      <c r="J348" s="165"/>
    </row>
    <row r="349" spans="3:10" s="185" customFormat="1" ht="27" customHeight="1" x14ac:dyDescent="0.25">
      <c r="C349" s="311"/>
      <c r="D349" s="313"/>
      <c r="E349" s="266"/>
      <c r="F349" s="266"/>
      <c r="G349" s="266"/>
      <c r="H349" s="265"/>
      <c r="J349" s="165"/>
    </row>
    <row r="350" spans="3:10" s="185" customFormat="1" ht="27" customHeight="1" x14ac:dyDescent="0.25">
      <c r="C350" s="311"/>
      <c r="D350" s="312">
        <v>2020</v>
      </c>
      <c r="E350" s="265"/>
      <c r="F350" s="265"/>
      <c r="G350" s="265"/>
      <c r="H350" s="265"/>
      <c r="J350" s="165"/>
    </row>
    <row r="351" spans="3:10" s="185" customFormat="1" ht="27" customHeight="1" x14ac:dyDescent="0.25">
      <c r="C351" s="311" t="s">
        <v>4</v>
      </c>
      <c r="D351" s="313">
        <v>174930</v>
      </c>
      <c r="E351" s="265"/>
      <c r="F351" s="265"/>
      <c r="G351" s="265"/>
      <c r="H351" s="265"/>
      <c r="J351" s="165"/>
    </row>
    <row r="352" spans="3:10" s="185" customFormat="1" ht="27" customHeight="1" x14ac:dyDescent="0.25">
      <c r="C352" s="311" t="s">
        <v>10</v>
      </c>
      <c r="D352" s="313">
        <v>4358</v>
      </c>
      <c r="E352" s="265"/>
      <c r="F352" s="265"/>
      <c r="G352" s="265"/>
      <c r="H352" s="265"/>
      <c r="J352" s="165"/>
    </row>
    <row r="353" spans="3:10" s="185" customFormat="1" ht="27" customHeight="1" x14ac:dyDescent="0.25">
      <c r="C353" s="311" t="s">
        <v>8</v>
      </c>
      <c r="D353" s="313">
        <v>1555</v>
      </c>
      <c r="E353" s="265"/>
      <c r="F353" s="265"/>
      <c r="G353" s="265"/>
      <c r="H353" s="265"/>
      <c r="J353" s="165"/>
    </row>
    <row r="354" spans="3:10" s="185" customFormat="1" ht="27" customHeight="1" x14ac:dyDescent="0.25">
      <c r="C354" s="311" t="s">
        <v>11</v>
      </c>
      <c r="D354" s="313">
        <v>13006</v>
      </c>
      <c r="E354" s="265"/>
      <c r="F354" s="265"/>
      <c r="G354" s="265"/>
      <c r="H354" s="266"/>
      <c r="J354" s="165"/>
    </row>
    <row r="355" spans="3:10" s="185" customFormat="1" ht="27" customHeight="1" x14ac:dyDescent="0.25">
      <c r="C355" s="311" t="s">
        <v>241</v>
      </c>
      <c r="D355" s="313">
        <v>13820</v>
      </c>
      <c r="E355" s="265"/>
      <c r="F355" s="265"/>
      <c r="G355" s="265"/>
      <c r="H355" s="266"/>
      <c r="J355" s="165"/>
    </row>
    <row r="356" spans="3:10" s="185" customFormat="1" ht="27" customHeight="1" x14ac:dyDescent="0.25">
      <c r="C356" s="311" t="s">
        <v>242</v>
      </c>
      <c r="D356" s="313">
        <v>10511</v>
      </c>
      <c r="E356" s="265"/>
      <c r="F356" s="266"/>
      <c r="G356" s="265"/>
      <c r="H356" s="265"/>
      <c r="J356" s="165"/>
    </row>
    <row r="357" spans="3:10" s="185" customFormat="1" ht="27" customHeight="1" x14ac:dyDescent="0.25">
      <c r="C357" s="311" t="s">
        <v>256</v>
      </c>
      <c r="D357" s="313">
        <v>16630</v>
      </c>
      <c r="E357" s="265"/>
      <c r="F357" s="266">
        <v>234810</v>
      </c>
      <c r="G357" s="265"/>
      <c r="H357" s="265"/>
      <c r="J357" s="165"/>
    </row>
    <row r="358" spans="3:10" s="185" customFormat="1" ht="27" customHeight="1" x14ac:dyDescent="0.25">
      <c r="C358" s="311" t="s">
        <v>257</v>
      </c>
      <c r="D358" s="314">
        <v>1000</v>
      </c>
      <c r="E358" s="266"/>
      <c r="F358" s="265"/>
      <c r="G358" s="265"/>
      <c r="H358" s="266"/>
      <c r="I358" s="267"/>
      <c r="J358" s="165"/>
    </row>
    <row r="359" spans="3:10" s="185" customFormat="1" ht="27" customHeight="1" x14ac:dyDescent="0.25">
      <c r="C359" s="311" t="s">
        <v>233</v>
      </c>
      <c r="D359" s="313">
        <v>11174</v>
      </c>
      <c r="E359" s="265"/>
      <c r="F359" s="265"/>
      <c r="G359" s="265"/>
      <c r="H359" s="266"/>
      <c r="J359" s="165"/>
    </row>
    <row r="360" spans="3:10" s="185" customFormat="1" ht="27" customHeight="1" x14ac:dyDescent="0.25">
      <c r="C360" s="311" t="s">
        <v>240</v>
      </c>
      <c r="D360" s="313">
        <v>886</v>
      </c>
      <c r="E360" s="265"/>
      <c r="F360" s="265"/>
      <c r="G360" s="265"/>
      <c r="H360" s="266"/>
      <c r="J360" s="165"/>
    </row>
    <row r="361" spans="3:10" s="185" customFormat="1" ht="27" customHeight="1" x14ac:dyDescent="0.25">
      <c r="C361" s="311" t="s">
        <v>239</v>
      </c>
      <c r="D361" s="313">
        <v>18394</v>
      </c>
      <c r="E361" s="265"/>
      <c r="F361" s="265"/>
      <c r="G361" s="265"/>
      <c r="H361" s="265"/>
      <c r="J361" s="165"/>
    </row>
    <row r="362" spans="3:10" s="185" customFormat="1" ht="27" customHeight="1" x14ac:dyDescent="0.25">
      <c r="C362" s="311" t="s">
        <v>235</v>
      </c>
      <c r="D362" s="313">
        <v>72</v>
      </c>
      <c r="E362" s="265"/>
      <c r="F362" s="265"/>
      <c r="G362" s="265"/>
      <c r="H362" s="265"/>
      <c r="J362" s="165"/>
    </row>
    <row r="363" spans="3:10" s="185" customFormat="1" ht="27" customHeight="1" x14ac:dyDescent="0.25">
      <c r="C363" s="311" t="s">
        <v>236</v>
      </c>
      <c r="D363" s="313">
        <v>2344</v>
      </c>
      <c r="E363" s="265"/>
      <c r="F363" s="265"/>
      <c r="G363" s="265"/>
      <c r="H363" s="265"/>
      <c r="J363" s="165"/>
    </row>
    <row r="364" spans="3:10" s="185" customFormat="1" ht="27" customHeight="1" x14ac:dyDescent="0.25">
      <c r="C364" s="311" t="s">
        <v>237</v>
      </c>
      <c r="D364" s="313">
        <v>292</v>
      </c>
      <c r="E364" s="265"/>
      <c r="F364" s="265"/>
      <c r="G364" s="265"/>
      <c r="H364" s="265"/>
      <c r="J364" s="165"/>
    </row>
    <row r="365" spans="3:10" s="185" customFormat="1" ht="27" customHeight="1" x14ac:dyDescent="0.25">
      <c r="C365" s="311" t="s">
        <v>238</v>
      </c>
      <c r="D365" s="313">
        <v>801</v>
      </c>
      <c r="E365" s="265"/>
      <c r="F365" s="265"/>
      <c r="G365" s="265"/>
      <c r="H365" s="265"/>
      <c r="J365" s="165"/>
    </row>
    <row r="366" spans="3:10" s="185" customFormat="1" ht="27" customHeight="1" x14ac:dyDescent="0.25">
      <c r="C366" s="311" t="s">
        <v>260</v>
      </c>
      <c r="D366" s="314">
        <v>18394</v>
      </c>
      <c r="E366" s="265"/>
      <c r="F366" s="266">
        <v>269773</v>
      </c>
      <c r="G366" s="265"/>
      <c r="H366" s="265"/>
      <c r="J366" s="165"/>
    </row>
    <row r="367" spans="3:10" s="185" customFormat="1" ht="27" customHeight="1" x14ac:dyDescent="0.25">
      <c r="C367" s="311"/>
      <c r="D367" s="313">
        <v>288167</v>
      </c>
      <c r="E367" s="266">
        <v>288167</v>
      </c>
      <c r="F367" s="266">
        <v>288167</v>
      </c>
      <c r="G367" s="265"/>
      <c r="H367" s="265"/>
      <c r="J367" s="165"/>
    </row>
    <row r="368" spans="3:10" s="185" customFormat="1" ht="27" customHeight="1" x14ac:dyDescent="0.25">
      <c r="C368" s="315"/>
      <c r="D368" s="316"/>
      <c r="J368" s="165"/>
    </row>
    <row r="369" spans="3:10" s="185" customFormat="1" ht="27" customHeight="1" x14ac:dyDescent="0.25">
      <c r="C369" s="315"/>
      <c r="D369" s="312">
        <v>2020</v>
      </c>
      <c r="J369" s="165"/>
    </row>
    <row r="370" spans="3:10" s="185" customFormat="1" ht="27" customHeight="1" x14ac:dyDescent="0.25">
      <c r="C370" s="315" t="s">
        <v>114</v>
      </c>
      <c r="D370" s="313">
        <v>174930</v>
      </c>
      <c r="J370" s="165"/>
    </row>
    <row r="371" spans="3:10" s="185" customFormat="1" ht="27" customHeight="1" x14ac:dyDescent="0.25">
      <c r="C371" s="315" t="s">
        <v>117</v>
      </c>
      <c r="D371" s="313">
        <v>11174</v>
      </c>
      <c r="J371" s="165"/>
    </row>
    <row r="372" spans="3:10" s="185" customFormat="1" ht="27" customHeight="1" x14ac:dyDescent="0.25">
      <c r="C372" s="315" t="s">
        <v>174</v>
      </c>
      <c r="D372" s="313">
        <v>10511</v>
      </c>
      <c r="J372" s="165"/>
    </row>
    <row r="373" spans="3:10" s="185" customFormat="1" ht="27" customHeight="1" x14ac:dyDescent="0.25">
      <c r="C373" s="315" t="s">
        <v>119</v>
      </c>
      <c r="D373" s="313">
        <v>13820</v>
      </c>
      <c r="J373" s="165"/>
    </row>
    <row r="374" spans="3:10" s="185" customFormat="1" ht="27" customHeight="1" x14ac:dyDescent="0.25">
      <c r="C374" s="315" t="s">
        <v>118</v>
      </c>
      <c r="D374" s="313">
        <v>13006</v>
      </c>
      <c r="J374" s="165"/>
    </row>
    <row r="375" spans="3:10" s="185" customFormat="1" ht="27" customHeight="1" x14ac:dyDescent="0.25">
      <c r="C375" s="315" t="s">
        <v>127</v>
      </c>
      <c r="D375" s="313">
        <v>8619</v>
      </c>
      <c r="J375" s="165"/>
    </row>
    <row r="376" spans="3:10" s="185" customFormat="1" ht="27" customHeight="1" x14ac:dyDescent="0.25">
      <c r="C376" s="315" t="s">
        <v>120</v>
      </c>
      <c r="D376" s="313">
        <v>5237</v>
      </c>
      <c r="J376" s="165"/>
    </row>
    <row r="377" spans="3:10" s="185" customFormat="1" ht="27" customHeight="1" x14ac:dyDescent="0.25">
      <c r="C377" s="315" t="s">
        <v>126</v>
      </c>
      <c r="D377" s="313">
        <v>4965</v>
      </c>
      <c r="J377" s="165"/>
    </row>
    <row r="378" spans="3:10" s="185" customFormat="1" ht="27" customHeight="1" x14ac:dyDescent="0.25">
      <c r="C378" s="315" t="s">
        <v>115</v>
      </c>
      <c r="D378" s="313">
        <v>4358</v>
      </c>
      <c r="J378" s="165"/>
    </row>
    <row r="379" spans="3:10" s="185" customFormat="1" ht="27" customHeight="1" x14ac:dyDescent="0.25">
      <c r="C379" s="315" t="s">
        <v>121</v>
      </c>
      <c r="D379" s="313">
        <v>1555</v>
      </c>
      <c r="J379" s="165"/>
    </row>
    <row r="380" spans="3:10" s="185" customFormat="1" ht="27" customHeight="1" x14ac:dyDescent="0.25">
      <c r="C380" s="315" t="s">
        <v>175</v>
      </c>
      <c r="D380" s="313">
        <v>3148</v>
      </c>
      <c r="J380" s="165"/>
    </row>
    <row r="381" spans="3:10" s="185" customFormat="1" ht="27" customHeight="1" x14ac:dyDescent="0.25">
      <c r="C381" s="315" t="s">
        <v>176</v>
      </c>
      <c r="D381" s="313">
        <v>3123</v>
      </c>
      <c r="J381" s="165"/>
    </row>
    <row r="382" spans="3:10" s="185" customFormat="1" ht="27" customHeight="1" x14ac:dyDescent="0.25">
      <c r="C382" s="315" t="s">
        <v>177</v>
      </c>
      <c r="D382" s="313">
        <v>1134</v>
      </c>
      <c r="J382" s="165"/>
    </row>
    <row r="383" spans="3:10" s="185" customFormat="1" ht="27" customHeight="1" x14ac:dyDescent="0.25">
      <c r="C383" s="315" t="s">
        <v>116</v>
      </c>
      <c r="D383" s="313">
        <v>2300</v>
      </c>
      <c r="J383" s="165"/>
    </row>
    <row r="384" spans="3:10" s="185" customFormat="1" ht="27" customHeight="1" x14ac:dyDescent="0.25">
      <c r="C384" s="315" t="s">
        <v>191</v>
      </c>
      <c r="D384" s="313">
        <v>770</v>
      </c>
      <c r="E384" s="313">
        <v>258650</v>
      </c>
      <c r="J384" s="165"/>
    </row>
    <row r="385" spans="3:10" s="185" customFormat="1" ht="27" customHeight="1" x14ac:dyDescent="0.25">
      <c r="C385" s="185" t="s">
        <v>260</v>
      </c>
      <c r="D385" s="313">
        <v>29517</v>
      </c>
      <c r="J385" s="165"/>
    </row>
    <row r="386" spans="3:10" s="185" customFormat="1" ht="27" customHeight="1" x14ac:dyDescent="0.25">
      <c r="D386" s="313">
        <v>288167</v>
      </c>
      <c r="E386" s="267">
        <v>288167</v>
      </c>
      <c r="J386" s="165"/>
    </row>
    <row r="387" spans="3:10" s="185" customFormat="1" ht="27" customHeight="1" x14ac:dyDescent="0.25">
      <c r="D387" s="267"/>
      <c r="J387" s="165"/>
    </row>
    <row r="388" spans="3:10" s="185" customFormat="1" ht="27" customHeight="1" x14ac:dyDescent="0.25">
      <c r="D388" s="267"/>
      <c r="J388" s="165"/>
    </row>
    <row r="389" spans="3:10" s="185" customFormat="1" ht="27" customHeight="1" x14ac:dyDescent="0.25">
      <c r="D389" s="312">
        <v>2020</v>
      </c>
      <c r="J389" s="165"/>
    </row>
    <row r="390" spans="3:10" s="185" customFormat="1" ht="27" customHeight="1" x14ac:dyDescent="0.25">
      <c r="C390" s="315" t="s">
        <v>284</v>
      </c>
      <c r="D390" s="313">
        <v>8619</v>
      </c>
      <c r="E390" s="313"/>
      <c r="F390" s="313"/>
      <c r="J390" s="165"/>
    </row>
    <row r="391" spans="3:10" s="185" customFormat="1" ht="27" customHeight="1" x14ac:dyDescent="0.25">
      <c r="C391" s="315" t="s">
        <v>286</v>
      </c>
      <c r="D391" s="313">
        <v>4965</v>
      </c>
      <c r="E391" s="313"/>
      <c r="F391" s="313"/>
      <c r="J391" s="165"/>
    </row>
    <row r="392" spans="3:10" s="185" customFormat="1" ht="27" customHeight="1" x14ac:dyDescent="0.25">
      <c r="C392" s="315" t="s">
        <v>287</v>
      </c>
      <c r="D392" s="313">
        <v>1134</v>
      </c>
      <c r="E392" s="313"/>
      <c r="F392" s="313"/>
      <c r="J392" s="165"/>
    </row>
    <row r="393" spans="3:10" s="185" customFormat="1" ht="27" customHeight="1" x14ac:dyDescent="0.25">
      <c r="C393" s="315" t="s">
        <v>288</v>
      </c>
      <c r="D393" s="313">
        <v>770</v>
      </c>
      <c r="E393" s="313"/>
      <c r="F393" s="313"/>
      <c r="J393" s="165"/>
    </row>
    <row r="394" spans="3:10" s="185" customFormat="1" ht="27" customHeight="1" x14ac:dyDescent="0.25">
      <c r="C394" s="315" t="s">
        <v>289</v>
      </c>
      <c r="D394" s="313">
        <v>737</v>
      </c>
      <c r="E394" s="313"/>
      <c r="F394" s="313"/>
      <c r="J394" s="165"/>
    </row>
    <row r="395" spans="3:10" s="185" customFormat="1" ht="27" customHeight="1" x14ac:dyDescent="0.25">
      <c r="C395" s="315" t="s">
        <v>292</v>
      </c>
      <c r="D395" s="313">
        <v>306</v>
      </c>
      <c r="E395" s="313"/>
      <c r="F395" s="313"/>
      <c r="J395" s="165"/>
    </row>
    <row r="396" spans="3:10" s="185" customFormat="1" ht="27" customHeight="1" x14ac:dyDescent="0.25">
      <c r="C396" s="315" t="s">
        <v>296</v>
      </c>
      <c r="D396" s="313">
        <v>97</v>
      </c>
      <c r="E396" s="313"/>
      <c r="F396" s="313"/>
      <c r="J396" s="165"/>
    </row>
    <row r="397" spans="3:10" s="185" customFormat="1" ht="27" customHeight="1" x14ac:dyDescent="0.25">
      <c r="C397" s="315" t="s">
        <v>298</v>
      </c>
      <c r="D397" s="313">
        <v>0</v>
      </c>
      <c r="E397" s="313"/>
      <c r="F397" s="313"/>
      <c r="J397" s="165"/>
    </row>
    <row r="398" spans="3:10" s="185" customFormat="1" ht="27" customHeight="1" x14ac:dyDescent="0.25">
      <c r="C398" s="315" t="s">
        <v>297</v>
      </c>
      <c r="D398" s="313">
        <v>2</v>
      </c>
      <c r="E398" s="313"/>
      <c r="F398" s="313"/>
      <c r="J398" s="165"/>
    </row>
    <row r="399" spans="3:10" s="185" customFormat="1" ht="27" customHeight="1" x14ac:dyDescent="0.25">
      <c r="C399" s="315" t="s">
        <v>114</v>
      </c>
      <c r="D399" s="313">
        <v>174930</v>
      </c>
      <c r="E399" s="313"/>
      <c r="F399" s="313"/>
      <c r="J399" s="165"/>
    </row>
    <row r="400" spans="3:10" s="185" customFormat="1" ht="27" customHeight="1" x14ac:dyDescent="0.25">
      <c r="C400" s="315" t="s">
        <v>119</v>
      </c>
      <c r="D400" s="313">
        <v>10511</v>
      </c>
      <c r="E400" s="313"/>
      <c r="F400" s="313"/>
      <c r="J400" s="165"/>
    </row>
    <row r="401" spans="1:13" s="185" customFormat="1" ht="27" customHeight="1" x14ac:dyDescent="0.25">
      <c r="C401" s="315" t="s">
        <v>174</v>
      </c>
      <c r="D401" s="313">
        <v>13820</v>
      </c>
      <c r="E401" s="313">
        <v>215891</v>
      </c>
      <c r="F401" s="313"/>
      <c r="J401" s="165"/>
    </row>
    <row r="402" spans="1:13" s="185" customFormat="1" ht="27" customHeight="1" x14ac:dyDescent="0.25">
      <c r="C402" s="315" t="s">
        <v>260</v>
      </c>
      <c r="D402" s="313">
        <v>72276</v>
      </c>
      <c r="E402" s="313"/>
      <c r="F402" s="313"/>
      <c r="J402" s="165"/>
    </row>
    <row r="403" spans="1:13" s="185" customFormat="1" ht="27" customHeight="1" x14ac:dyDescent="0.25">
      <c r="D403" s="313">
        <v>288167</v>
      </c>
      <c r="E403" s="313">
        <v>288167</v>
      </c>
      <c r="F403" s="313"/>
      <c r="J403" s="165"/>
    </row>
    <row r="404" spans="1:13" s="185" customFormat="1" ht="27" customHeight="1" x14ac:dyDescent="0.25">
      <c r="D404" s="267"/>
      <c r="J404" s="165"/>
    </row>
    <row r="405" spans="1:13" s="185" customFormat="1" ht="27" customHeight="1" x14ac:dyDescent="0.25">
      <c r="D405" s="267"/>
      <c r="J405" s="165"/>
    </row>
    <row r="406" spans="1:13" s="185" customFormat="1" ht="27" customHeight="1" x14ac:dyDescent="0.25">
      <c r="D406" s="267"/>
      <c r="J406" s="165"/>
    </row>
    <row r="407" spans="1:13" s="185" customFormat="1" ht="27" customHeight="1" x14ac:dyDescent="0.25">
      <c r="D407" s="267"/>
      <c r="J407" s="165"/>
    </row>
    <row r="408" spans="1:13" s="185" customFormat="1" ht="27" customHeight="1" x14ac:dyDescent="0.25">
      <c r="D408" s="267"/>
      <c r="J408" s="165"/>
    </row>
    <row r="409" spans="1:13" s="185" customFormat="1" ht="27" customHeight="1" x14ac:dyDescent="0.25">
      <c r="D409" s="267"/>
      <c r="J409" s="165"/>
    </row>
    <row r="410" spans="1:13" s="185" customFormat="1" ht="27" customHeight="1" x14ac:dyDescent="0.25">
      <c r="D410" s="267"/>
      <c r="J410" s="165"/>
    </row>
    <row r="411" spans="1:13" s="185" customFormat="1" ht="27" customHeight="1" x14ac:dyDescent="0.25">
      <c r="D411" s="267"/>
      <c r="J411" s="165"/>
    </row>
    <row r="412" spans="1:13" ht="27" customHeight="1" x14ac:dyDescent="0.25">
      <c r="A412" s="232"/>
      <c r="B412" s="232"/>
      <c r="C412" s="232"/>
      <c r="D412" s="334"/>
      <c r="E412" s="232"/>
      <c r="F412" s="232"/>
      <c r="G412" s="232"/>
      <c r="H412" s="232"/>
      <c r="I412" s="232"/>
      <c r="J412" s="333"/>
      <c r="K412" s="232"/>
      <c r="M412" s="153"/>
    </row>
    <row r="413" spans="1:13" ht="27" customHeight="1" x14ac:dyDescent="0.25">
      <c r="A413" s="232"/>
      <c r="B413" s="232"/>
      <c r="C413" s="232"/>
      <c r="D413" s="334"/>
      <c r="E413" s="232"/>
      <c r="F413" s="232"/>
      <c r="G413" s="232"/>
      <c r="H413" s="232"/>
      <c r="I413" s="232"/>
      <c r="J413" s="333"/>
      <c r="K413" s="232"/>
      <c r="M413" s="153"/>
    </row>
    <row r="414" spans="1:13" ht="27" customHeight="1" x14ac:dyDescent="0.25">
      <c r="A414" s="232"/>
      <c r="B414" s="232"/>
      <c r="C414" s="232"/>
      <c r="D414" s="334"/>
      <c r="E414" s="232"/>
      <c r="F414" s="232"/>
      <c r="G414" s="232"/>
      <c r="H414" s="232"/>
      <c r="I414" s="232"/>
      <c r="J414" s="333"/>
      <c r="K414" s="232"/>
      <c r="M414" s="153"/>
    </row>
    <row r="415" spans="1:13" ht="27" customHeight="1" x14ac:dyDescent="0.25">
      <c r="A415" s="232"/>
      <c r="B415" s="232"/>
      <c r="C415" s="232"/>
      <c r="D415" s="334"/>
      <c r="E415" s="232"/>
      <c r="F415" s="232"/>
      <c r="G415" s="232"/>
      <c r="H415" s="232"/>
      <c r="I415" s="232"/>
      <c r="J415" s="333"/>
      <c r="K415" s="232"/>
      <c r="M415" s="153"/>
    </row>
    <row r="416" spans="1:13" ht="27" customHeight="1" x14ac:dyDescent="0.25">
      <c r="A416" s="232"/>
      <c r="B416" s="232"/>
      <c r="C416" s="232"/>
      <c r="D416" s="334"/>
      <c r="E416" s="232"/>
      <c r="F416" s="232"/>
      <c r="G416" s="232"/>
      <c r="H416" s="232"/>
      <c r="I416" s="232"/>
      <c r="J416" s="333"/>
      <c r="K416" s="232"/>
      <c r="M416" s="153"/>
    </row>
    <row r="417" spans="1:59" ht="27" customHeight="1" x14ac:dyDescent="0.25">
      <c r="A417" s="232"/>
      <c r="B417" s="232"/>
      <c r="C417" s="232"/>
      <c r="D417" s="334"/>
      <c r="E417" s="232"/>
      <c r="F417" s="232"/>
      <c r="G417" s="232"/>
      <c r="H417" s="232"/>
      <c r="I417" s="232"/>
      <c r="J417" s="333"/>
      <c r="K417" s="232"/>
      <c r="M417" s="153"/>
      <c r="N417" s="33"/>
      <c r="O417" s="33"/>
      <c r="P417" s="33"/>
      <c r="Q417" s="33"/>
      <c r="S417" s="33"/>
      <c r="T417" s="33"/>
      <c r="U417" s="33"/>
      <c r="V417" s="33"/>
      <c r="W417" s="33"/>
      <c r="X417" s="33"/>
      <c r="Y417" s="33"/>
      <c r="Z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</row>
    <row r="418" spans="1:59" ht="27" customHeight="1" x14ac:dyDescent="0.25">
      <c r="A418" s="232"/>
      <c r="B418" s="232"/>
      <c r="C418" s="232"/>
      <c r="D418" s="334"/>
      <c r="E418" s="232"/>
      <c r="F418" s="232"/>
      <c r="G418" s="232"/>
      <c r="H418" s="232"/>
      <c r="I418" s="232"/>
      <c r="J418" s="333"/>
      <c r="K418" s="232"/>
      <c r="M418" s="153"/>
      <c r="N418" s="33"/>
      <c r="O418" s="33"/>
      <c r="P418" s="33"/>
      <c r="Q418" s="33"/>
      <c r="S418" s="33"/>
      <c r="T418" s="33"/>
      <c r="U418" s="33"/>
      <c r="V418" s="33"/>
      <c r="W418" s="33"/>
      <c r="X418" s="33"/>
      <c r="Y418" s="33"/>
      <c r="Z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</row>
    <row r="419" spans="1:59" ht="27" customHeight="1" x14ac:dyDescent="0.25">
      <c r="A419" s="232"/>
      <c r="B419" s="232"/>
      <c r="C419" s="232"/>
      <c r="D419" s="334"/>
      <c r="E419" s="232"/>
      <c r="F419" s="232"/>
      <c r="G419" s="232"/>
      <c r="H419" s="232"/>
      <c r="I419" s="232"/>
      <c r="J419" s="333"/>
      <c r="K419" s="232"/>
      <c r="M419" s="153"/>
      <c r="N419" s="33"/>
      <c r="O419" s="33"/>
      <c r="P419" s="33"/>
      <c r="Q419" s="33"/>
      <c r="S419" s="33"/>
      <c r="T419" s="33"/>
      <c r="U419" s="33"/>
      <c r="V419" s="33"/>
      <c r="W419" s="33"/>
      <c r="X419" s="33"/>
      <c r="Y419" s="33"/>
      <c r="Z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</row>
    <row r="420" spans="1:59" ht="27" customHeight="1" x14ac:dyDescent="0.25">
      <c r="A420" s="232"/>
      <c r="B420" s="232"/>
      <c r="C420" s="232"/>
      <c r="D420" s="334"/>
      <c r="E420" s="232"/>
      <c r="F420" s="232"/>
      <c r="G420" s="232"/>
      <c r="H420" s="232"/>
      <c r="I420" s="232"/>
      <c r="J420" s="333"/>
      <c r="K420" s="232"/>
      <c r="N420" s="33"/>
      <c r="O420" s="33"/>
      <c r="P420" s="33"/>
      <c r="Q420" s="33"/>
      <c r="S420" s="33"/>
      <c r="T420" s="33"/>
      <c r="U420" s="33"/>
      <c r="V420" s="33"/>
      <c r="W420" s="33"/>
      <c r="X420" s="33"/>
      <c r="Y420" s="33"/>
      <c r="Z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</row>
    <row r="421" spans="1:59" ht="27" customHeight="1" x14ac:dyDescent="0.25">
      <c r="A421" s="232"/>
      <c r="B421" s="232"/>
      <c r="C421" s="232"/>
      <c r="D421" s="334"/>
      <c r="E421" s="232"/>
      <c r="F421" s="232"/>
      <c r="G421" s="232"/>
      <c r="H421" s="232"/>
      <c r="I421" s="232"/>
      <c r="J421" s="333"/>
      <c r="K421" s="232"/>
      <c r="N421" s="33"/>
      <c r="O421" s="33"/>
      <c r="P421" s="33"/>
      <c r="Q421" s="33"/>
      <c r="S421" s="33"/>
      <c r="T421" s="33"/>
      <c r="U421" s="33"/>
      <c r="V421" s="33"/>
      <c r="W421" s="33"/>
      <c r="X421" s="33"/>
      <c r="Y421" s="33"/>
      <c r="Z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</row>
    <row r="422" spans="1:59" ht="27" customHeight="1" x14ac:dyDescent="0.25">
      <c r="A422" s="232"/>
      <c r="B422" s="232"/>
      <c r="C422" s="232"/>
      <c r="D422" s="334"/>
      <c r="E422" s="232"/>
      <c r="F422" s="232"/>
      <c r="G422" s="232"/>
      <c r="H422" s="232"/>
      <c r="I422" s="232"/>
      <c r="J422" s="333"/>
      <c r="K422" s="232"/>
      <c r="N422" s="33"/>
      <c r="O422" s="33"/>
      <c r="P422" s="33"/>
      <c r="Q422" s="33"/>
      <c r="S422" s="33"/>
      <c r="T422" s="33"/>
      <c r="U422" s="33"/>
      <c r="V422" s="33"/>
      <c r="W422" s="33"/>
      <c r="X422" s="33"/>
      <c r="Y422" s="33"/>
      <c r="Z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</row>
    <row r="423" spans="1:59" ht="27" customHeight="1" x14ac:dyDescent="0.25">
      <c r="A423" s="232"/>
      <c r="B423" s="232"/>
      <c r="C423" s="232"/>
      <c r="D423" s="334"/>
      <c r="E423" s="232"/>
      <c r="F423" s="232"/>
      <c r="G423" s="232"/>
      <c r="H423" s="232"/>
      <c r="I423" s="232"/>
      <c r="J423" s="333"/>
      <c r="K423" s="232"/>
      <c r="N423" s="33"/>
      <c r="O423" s="33"/>
      <c r="P423" s="33"/>
      <c r="Q423" s="33"/>
      <c r="S423" s="33"/>
      <c r="T423" s="33"/>
      <c r="U423" s="33"/>
      <c r="V423" s="33"/>
      <c r="W423" s="33"/>
      <c r="X423" s="33"/>
      <c r="Y423" s="33"/>
      <c r="Z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</row>
    <row r="424" spans="1:59" ht="27" customHeight="1" x14ac:dyDescent="0.25">
      <c r="A424" s="232"/>
      <c r="B424" s="232"/>
      <c r="C424" s="232"/>
      <c r="D424" s="334"/>
      <c r="E424" s="232"/>
      <c r="F424" s="232"/>
      <c r="G424" s="232"/>
      <c r="H424" s="232"/>
      <c r="I424" s="232"/>
      <c r="J424" s="333"/>
      <c r="K424" s="232"/>
      <c r="N424" s="33"/>
      <c r="O424" s="33"/>
      <c r="P424" s="33"/>
      <c r="Q424" s="33"/>
      <c r="S424" s="33"/>
      <c r="T424" s="33"/>
      <c r="U424" s="33"/>
      <c r="V424" s="33"/>
      <c r="W424" s="33"/>
      <c r="X424" s="33"/>
      <c r="Y424" s="33"/>
      <c r="Z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</row>
    <row r="425" spans="1:59" ht="27" customHeight="1" x14ac:dyDescent="0.25">
      <c r="A425" s="232"/>
      <c r="B425" s="232"/>
      <c r="C425" s="232"/>
      <c r="D425" s="334"/>
      <c r="E425" s="232"/>
      <c r="F425" s="232"/>
      <c r="G425" s="232"/>
      <c r="H425" s="232"/>
      <c r="I425" s="232"/>
      <c r="J425" s="333"/>
      <c r="K425" s="232"/>
      <c r="N425" s="33"/>
      <c r="O425" s="33"/>
      <c r="P425" s="33"/>
      <c r="Q425" s="33"/>
      <c r="S425" s="33"/>
      <c r="T425" s="33"/>
      <c r="U425" s="33"/>
      <c r="V425" s="33"/>
      <c r="W425" s="33"/>
      <c r="X425" s="33"/>
      <c r="Y425" s="33"/>
      <c r="Z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</row>
    <row r="426" spans="1:59" ht="27" customHeight="1" x14ac:dyDescent="0.25">
      <c r="A426" s="232"/>
      <c r="B426" s="232"/>
      <c r="C426" s="232"/>
      <c r="D426" s="334"/>
      <c r="E426" s="232"/>
      <c r="F426" s="232"/>
      <c r="G426" s="232"/>
      <c r="H426" s="232"/>
      <c r="I426" s="232"/>
      <c r="J426" s="333"/>
      <c r="K426" s="232"/>
      <c r="N426" s="33"/>
      <c r="O426" s="33"/>
      <c r="P426" s="33"/>
      <c r="Q426" s="33"/>
      <c r="S426" s="33"/>
      <c r="T426" s="33"/>
      <c r="U426" s="33"/>
      <c r="V426" s="33"/>
      <c r="W426" s="33"/>
      <c r="X426" s="33"/>
      <c r="Y426" s="33"/>
      <c r="Z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</row>
    <row r="427" spans="1:59" ht="27" customHeight="1" x14ac:dyDescent="0.25">
      <c r="A427" s="232"/>
      <c r="B427" s="232"/>
      <c r="C427" s="232"/>
      <c r="D427" s="334"/>
      <c r="E427" s="232"/>
      <c r="F427" s="232"/>
      <c r="G427" s="232"/>
      <c r="H427" s="232"/>
      <c r="I427" s="232"/>
      <c r="J427" s="333"/>
      <c r="K427" s="232"/>
      <c r="N427" s="33"/>
      <c r="O427" s="33"/>
      <c r="P427" s="33"/>
      <c r="Q427" s="33"/>
      <c r="S427" s="33"/>
      <c r="T427" s="33"/>
      <c r="U427" s="33"/>
      <c r="V427" s="33"/>
      <c r="W427" s="33"/>
      <c r="X427" s="33"/>
      <c r="Y427" s="33"/>
      <c r="Z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</row>
    <row r="428" spans="1:59" ht="27" customHeight="1" x14ac:dyDescent="0.25">
      <c r="A428" s="232"/>
      <c r="B428" s="232"/>
      <c r="C428" s="232"/>
      <c r="D428" s="334"/>
      <c r="E428" s="232"/>
      <c r="F428" s="232"/>
      <c r="G428" s="232"/>
      <c r="H428" s="232"/>
      <c r="I428" s="232"/>
      <c r="J428" s="333"/>
      <c r="K428" s="232"/>
      <c r="N428" s="33"/>
      <c r="O428" s="33"/>
      <c r="P428" s="33"/>
      <c r="Q428" s="33"/>
      <c r="S428" s="33"/>
      <c r="T428" s="33"/>
      <c r="U428" s="33"/>
      <c r="V428" s="33"/>
      <c r="W428" s="33"/>
      <c r="X428" s="33"/>
      <c r="Y428" s="33"/>
      <c r="Z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</row>
    <row r="429" spans="1:59" ht="27" customHeight="1" x14ac:dyDescent="0.25">
      <c r="A429" s="232"/>
      <c r="B429" s="232"/>
      <c r="C429" s="232"/>
      <c r="D429" s="334"/>
      <c r="E429" s="232"/>
      <c r="F429" s="232"/>
      <c r="G429" s="232"/>
      <c r="H429" s="232"/>
      <c r="I429" s="232"/>
      <c r="J429" s="333"/>
      <c r="K429" s="232"/>
      <c r="N429" s="33"/>
      <c r="O429" s="33"/>
      <c r="P429" s="33"/>
      <c r="Q429" s="33"/>
      <c r="S429" s="33"/>
      <c r="T429" s="33"/>
      <c r="U429" s="33"/>
      <c r="V429" s="33"/>
      <c r="W429" s="33"/>
      <c r="X429" s="33"/>
      <c r="Y429" s="33"/>
      <c r="Z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</row>
    <row r="430" spans="1:59" ht="27" customHeight="1" x14ac:dyDescent="0.25">
      <c r="A430" s="232"/>
      <c r="B430" s="232"/>
      <c r="C430" s="232"/>
      <c r="D430" s="334"/>
      <c r="E430" s="232"/>
      <c r="F430" s="232"/>
      <c r="G430" s="232"/>
      <c r="H430" s="232"/>
      <c r="I430" s="232"/>
      <c r="J430" s="333"/>
      <c r="K430" s="232"/>
      <c r="N430" s="33"/>
      <c r="O430" s="33"/>
      <c r="P430" s="33"/>
      <c r="Q430" s="33"/>
      <c r="S430" s="33"/>
      <c r="T430" s="33"/>
      <c r="U430" s="33"/>
      <c r="V430" s="33"/>
      <c r="W430" s="33"/>
      <c r="X430" s="33"/>
      <c r="Y430" s="33"/>
      <c r="Z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</row>
    <row r="431" spans="1:59" ht="27" customHeight="1" x14ac:dyDescent="0.25">
      <c r="A431" s="232"/>
      <c r="B431" s="232"/>
      <c r="C431" s="232"/>
      <c r="D431" s="334"/>
      <c r="E431" s="232"/>
      <c r="F431" s="232"/>
      <c r="G431" s="232"/>
      <c r="H431" s="232"/>
      <c r="I431" s="232"/>
      <c r="J431" s="333"/>
      <c r="K431" s="232"/>
      <c r="N431" s="33"/>
      <c r="O431" s="33"/>
      <c r="P431" s="33"/>
      <c r="Q431" s="33"/>
      <c r="S431" s="33"/>
      <c r="T431" s="33"/>
      <c r="U431" s="33"/>
      <c r="V431" s="33"/>
      <c r="W431" s="33"/>
      <c r="X431" s="33"/>
      <c r="Y431" s="33"/>
      <c r="Z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</row>
    <row r="432" spans="1:59" ht="27" customHeight="1" x14ac:dyDescent="0.25">
      <c r="A432" s="232"/>
      <c r="B432" s="232"/>
      <c r="C432" s="232"/>
      <c r="D432" s="334"/>
      <c r="E432" s="232"/>
      <c r="F432" s="232"/>
      <c r="G432" s="232"/>
      <c r="H432" s="232"/>
      <c r="I432" s="232"/>
      <c r="J432" s="333"/>
      <c r="K432" s="232"/>
      <c r="N432" s="33"/>
      <c r="O432" s="33"/>
      <c r="P432" s="33"/>
      <c r="Q432" s="33"/>
      <c r="S432" s="33"/>
      <c r="T432" s="33"/>
      <c r="U432" s="33"/>
      <c r="V432" s="33"/>
      <c r="W432" s="33"/>
      <c r="X432" s="33"/>
      <c r="Y432" s="33"/>
      <c r="Z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</row>
    <row r="433" spans="1:59" ht="27" customHeight="1" x14ac:dyDescent="0.25">
      <c r="A433" s="232"/>
      <c r="B433" s="232"/>
      <c r="C433" s="232"/>
      <c r="D433" s="334"/>
      <c r="E433" s="232"/>
      <c r="F433" s="232"/>
      <c r="G433" s="232"/>
      <c r="H433" s="232"/>
      <c r="I433" s="232"/>
      <c r="J433" s="333"/>
      <c r="K433" s="232"/>
      <c r="L433" s="33"/>
      <c r="M433" s="33"/>
      <c r="N433" s="33"/>
      <c r="O433" s="33"/>
      <c r="P433" s="33"/>
      <c r="Q433" s="33"/>
      <c r="S433" s="33"/>
      <c r="T433" s="33"/>
      <c r="U433" s="33"/>
      <c r="V433" s="33"/>
      <c r="W433" s="33"/>
      <c r="X433" s="33"/>
      <c r="Y433" s="33"/>
      <c r="Z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</row>
    <row r="434" spans="1:59" ht="27" customHeight="1" x14ac:dyDescent="0.25">
      <c r="A434" s="232"/>
      <c r="B434" s="232"/>
      <c r="C434" s="232"/>
      <c r="D434" s="334"/>
      <c r="E434" s="232"/>
      <c r="F434" s="232"/>
      <c r="G434" s="232"/>
      <c r="H434" s="232"/>
      <c r="I434" s="232"/>
      <c r="J434" s="333"/>
      <c r="K434" s="232"/>
      <c r="L434" s="33"/>
      <c r="M434" s="33"/>
      <c r="N434" s="33"/>
      <c r="O434" s="33"/>
      <c r="P434" s="33"/>
      <c r="Q434" s="33"/>
      <c r="S434" s="33"/>
      <c r="T434" s="33"/>
      <c r="U434" s="33"/>
      <c r="V434" s="33"/>
      <c r="W434" s="33"/>
      <c r="X434" s="33"/>
      <c r="Y434" s="33"/>
      <c r="Z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</row>
    <row r="435" spans="1:59" ht="27" customHeight="1" x14ac:dyDescent="0.25">
      <c r="A435" s="232"/>
      <c r="B435" s="232"/>
      <c r="C435" s="232"/>
      <c r="D435" s="334"/>
      <c r="E435" s="232"/>
      <c r="F435" s="232"/>
      <c r="G435" s="232"/>
      <c r="H435" s="232"/>
      <c r="I435" s="232"/>
      <c r="J435" s="333"/>
      <c r="K435" s="232"/>
      <c r="L435" s="33"/>
      <c r="M435" s="33"/>
      <c r="N435" s="33"/>
      <c r="O435" s="33"/>
      <c r="P435" s="33"/>
      <c r="Q435" s="33"/>
      <c r="S435" s="33"/>
      <c r="T435" s="33"/>
      <c r="U435" s="33"/>
      <c r="V435" s="33"/>
      <c r="W435" s="33"/>
      <c r="X435" s="33"/>
      <c r="Y435" s="33"/>
      <c r="Z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</row>
    <row r="436" spans="1:59" ht="27" customHeight="1" x14ac:dyDescent="0.25">
      <c r="A436" s="232"/>
      <c r="B436" s="232"/>
      <c r="C436" s="232"/>
      <c r="D436" s="334"/>
      <c r="E436" s="232"/>
      <c r="F436" s="232"/>
      <c r="G436" s="232"/>
      <c r="H436" s="232"/>
      <c r="I436" s="232"/>
      <c r="J436" s="333"/>
      <c r="K436" s="232"/>
      <c r="L436" s="33"/>
      <c r="M436" s="33"/>
      <c r="N436" s="33"/>
      <c r="O436" s="33"/>
      <c r="P436" s="33"/>
      <c r="Q436" s="33"/>
      <c r="S436" s="33"/>
      <c r="T436" s="33"/>
      <c r="U436" s="33"/>
      <c r="V436" s="33"/>
      <c r="W436" s="33"/>
      <c r="X436" s="33"/>
      <c r="Y436" s="33"/>
      <c r="Z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</row>
    <row r="437" spans="1:59" ht="27" customHeight="1" x14ac:dyDescent="0.25">
      <c r="A437" s="232"/>
      <c r="B437" s="232"/>
      <c r="C437" s="232"/>
      <c r="D437" s="334"/>
      <c r="E437" s="232"/>
      <c r="F437" s="232"/>
      <c r="G437" s="232"/>
      <c r="H437" s="232"/>
      <c r="I437" s="232"/>
      <c r="J437" s="333"/>
      <c r="K437" s="232"/>
      <c r="L437" s="33"/>
      <c r="M437" s="33"/>
      <c r="N437" s="33"/>
      <c r="O437" s="33"/>
      <c r="P437" s="33"/>
      <c r="Q437" s="33"/>
      <c r="S437" s="33"/>
      <c r="T437" s="33"/>
      <c r="U437" s="33"/>
      <c r="V437" s="33"/>
      <c r="W437" s="33"/>
      <c r="X437" s="33"/>
      <c r="Y437" s="33"/>
      <c r="Z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</row>
    <row r="438" spans="1:59" ht="27" customHeight="1" x14ac:dyDescent="0.25">
      <c r="A438" s="232"/>
      <c r="B438" s="232"/>
      <c r="C438" s="232"/>
      <c r="D438" s="334"/>
      <c r="E438" s="232"/>
      <c r="F438" s="232"/>
      <c r="G438" s="232"/>
      <c r="H438" s="232"/>
      <c r="I438" s="232"/>
      <c r="J438" s="333"/>
      <c r="K438" s="232"/>
      <c r="L438" s="33"/>
      <c r="M438" s="33"/>
      <c r="N438" s="33"/>
      <c r="O438" s="33"/>
      <c r="P438" s="33"/>
      <c r="Q438" s="33"/>
      <c r="S438" s="33"/>
      <c r="T438" s="33"/>
      <c r="U438" s="33"/>
      <c r="V438" s="33"/>
      <c r="W438" s="33"/>
      <c r="X438" s="33"/>
      <c r="Y438" s="33"/>
      <c r="Z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</row>
    <row r="439" spans="1:59" ht="27" customHeight="1" x14ac:dyDescent="0.25">
      <c r="A439" s="232"/>
      <c r="B439" s="232"/>
      <c r="C439" s="232"/>
      <c r="D439" s="334"/>
      <c r="E439" s="232"/>
      <c r="F439" s="232"/>
      <c r="G439" s="232"/>
      <c r="H439" s="232"/>
      <c r="I439" s="232"/>
      <c r="J439" s="333"/>
      <c r="K439" s="232"/>
      <c r="L439" s="33"/>
      <c r="M439" s="33"/>
      <c r="N439" s="33"/>
      <c r="O439" s="33"/>
      <c r="P439" s="33"/>
      <c r="Q439" s="33"/>
      <c r="S439" s="33"/>
      <c r="T439" s="33"/>
      <c r="U439" s="33"/>
      <c r="V439" s="33"/>
      <c r="W439" s="33"/>
      <c r="X439" s="33"/>
      <c r="Y439" s="33"/>
      <c r="Z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</row>
    <row r="440" spans="1:59" ht="27" customHeight="1" x14ac:dyDescent="0.25">
      <c r="A440" s="232"/>
      <c r="B440" s="232"/>
      <c r="C440" s="232"/>
      <c r="D440" s="334"/>
      <c r="E440" s="232"/>
      <c r="F440" s="232"/>
      <c r="G440" s="232"/>
      <c r="H440" s="232"/>
      <c r="I440" s="232"/>
      <c r="J440" s="333"/>
      <c r="K440" s="232"/>
      <c r="L440" s="33"/>
      <c r="M440" s="33"/>
      <c r="N440" s="33"/>
      <c r="O440" s="33"/>
      <c r="P440" s="33"/>
      <c r="Q440" s="33"/>
      <c r="S440" s="33"/>
      <c r="T440" s="33"/>
      <c r="U440" s="33"/>
      <c r="V440" s="33"/>
      <c r="W440" s="33"/>
      <c r="X440" s="33"/>
      <c r="Y440" s="33"/>
      <c r="Z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</row>
    <row r="441" spans="1:59" ht="27" customHeight="1" x14ac:dyDescent="0.25">
      <c r="A441" s="232"/>
      <c r="B441" s="232"/>
      <c r="C441" s="232"/>
      <c r="D441" s="334"/>
      <c r="E441" s="232"/>
      <c r="F441" s="232"/>
      <c r="G441" s="232"/>
      <c r="H441" s="232"/>
      <c r="I441" s="232"/>
      <c r="J441" s="333"/>
      <c r="K441" s="232"/>
      <c r="L441" s="33"/>
      <c r="M441" s="33"/>
      <c r="N441" s="33"/>
      <c r="O441" s="33"/>
      <c r="P441" s="33"/>
      <c r="Q441" s="33"/>
      <c r="S441" s="33"/>
      <c r="T441" s="33"/>
      <c r="U441" s="33"/>
      <c r="V441" s="33"/>
      <c r="W441" s="33"/>
      <c r="X441" s="33"/>
      <c r="Y441" s="33"/>
      <c r="Z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</row>
    <row r="442" spans="1:59" ht="27" customHeight="1" x14ac:dyDescent="0.25">
      <c r="A442" s="232"/>
      <c r="B442" s="232"/>
      <c r="C442" s="232"/>
      <c r="D442" s="334"/>
      <c r="E442" s="232"/>
      <c r="F442" s="232"/>
      <c r="G442" s="232"/>
      <c r="H442" s="232"/>
      <c r="I442" s="232"/>
      <c r="J442" s="333"/>
      <c r="K442" s="232"/>
      <c r="L442" s="33"/>
      <c r="M442" s="33"/>
      <c r="N442" s="33"/>
      <c r="O442" s="33"/>
      <c r="P442" s="33"/>
      <c r="Q442" s="33"/>
      <c r="S442" s="33"/>
      <c r="T442" s="33"/>
      <c r="U442" s="33"/>
      <c r="V442" s="33"/>
      <c r="W442" s="33"/>
      <c r="X442" s="33"/>
      <c r="Y442" s="33"/>
      <c r="Z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</row>
    <row r="443" spans="1:59" ht="27" customHeight="1" x14ac:dyDescent="0.25">
      <c r="A443" s="232"/>
      <c r="B443" s="232"/>
      <c r="C443" s="232"/>
      <c r="D443" s="334"/>
      <c r="E443" s="232"/>
      <c r="F443" s="232"/>
      <c r="G443" s="232"/>
      <c r="H443" s="232"/>
      <c r="I443" s="232"/>
      <c r="J443" s="333"/>
      <c r="K443" s="232"/>
      <c r="L443" s="33"/>
      <c r="M443" s="33"/>
      <c r="N443" s="33"/>
      <c r="O443" s="33"/>
      <c r="P443" s="33"/>
      <c r="Q443" s="33"/>
      <c r="S443" s="33"/>
      <c r="T443" s="33"/>
      <c r="U443" s="33"/>
      <c r="V443" s="33"/>
      <c r="W443" s="33"/>
      <c r="X443" s="33"/>
      <c r="Y443" s="33"/>
      <c r="Z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</row>
    <row r="444" spans="1:59" ht="27" customHeight="1" x14ac:dyDescent="0.25">
      <c r="A444" s="232"/>
      <c r="B444" s="232"/>
      <c r="C444" s="232"/>
      <c r="D444" s="334"/>
      <c r="E444" s="232"/>
      <c r="F444" s="232"/>
      <c r="G444" s="232"/>
      <c r="H444" s="232"/>
      <c r="I444" s="232"/>
      <c r="J444" s="333"/>
      <c r="K444" s="232"/>
      <c r="L444" s="33"/>
      <c r="M444" s="33"/>
      <c r="N444" s="33"/>
      <c r="O444" s="33"/>
      <c r="P444" s="33"/>
      <c r="Q444" s="33"/>
      <c r="S444" s="33"/>
      <c r="T444" s="33"/>
      <c r="U444" s="33"/>
      <c r="V444" s="33"/>
      <c r="W444" s="33"/>
      <c r="X444" s="33"/>
      <c r="Y444" s="33"/>
      <c r="Z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</row>
    <row r="445" spans="1:59" ht="27" customHeight="1" x14ac:dyDescent="0.25">
      <c r="A445" s="232"/>
      <c r="B445" s="232"/>
      <c r="C445" s="232"/>
      <c r="D445" s="334"/>
      <c r="E445" s="232"/>
      <c r="F445" s="232"/>
      <c r="G445" s="232"/>
      <c r="H445" s="232"/>
      <c r="I445" s="232"/>
      <c r="J445" s="333"/>
      <c r="K445" s="232"/>
      <c r="L445" s="33"/>
      <c r="M445" s="33"/>
      <c r="N445" s="33"/>
      <c r="O445" s="33"/>
      <c r="P445" s="33"/>
      <c r="Q445" s="33"/>
      <c r="S445" s="33"/>
      <c r="T445" s="33"/>
      <c r="U445" s="33"/>
      <c r="V445" s="33"/>
      <c r="W445" s="33"/>
      <c r="X445" s="33"/>
      <c r="Y445" s="33"/>
      <c r="Z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</row>
    <row r="446" spans="1:59" ht="27" customHeight="1" x14ac:dyDescent="0.25">
      <c r="A446" s="232"/>
      <c r="B446" s="232"/>
      <c r="C446" s="232"/>
      <c r="D446" s="334"/>
      <c r="E446" s="232"/>
      <c r="F446" s="232"/>
      <c r="G446" s="232"/>
      <c r="H446" s="232"/>
      <c r="I446" s="232"/>
      <c r="J446" s="333"/>
      <c r="K446" s="232"/>
      <c r="L446" s="33"/>
      <c r="M446" s="33"/>
      <c r="N446" s="33"/>
      <c r="O446" s="33"/>
      <c r="P446" s="33"/>
      <c r="Q446" s="33"/>
      <c r="S446" s="33"/>
      <c r="T446" s="33"/>
      <c r="U446" s="33"/>
      <c r="V446" s="33"/>
      <c r="W446" s="33"/>
      <c r="X446" s="33"/>
      <c r="Y446" s="33"/>
      <c r="Z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</row>
    <row r="447" spans="1:59" ht="27" customHeight="1" x14ac:dyDescent="0.25">
      <c r="A447" s="232"/>
      <c r="B447" s="232"/>
      <c r="C447" s="232"/>
      <c r="D447" s="334"/>
      <c r="E447" s="232"/>
      <c r="F447" s="232"/>
      <c r="G447" s="232"/>
      <c r="H447" s="232"/>
      <c r="I447" s="232"/>
      <c r="J447" s="333"/>
      <c r="K447" s="232"/>
      <c r="L447" s="33"/>
      <c r="M447" s="33"/>
      <c r="N447" s="33"/>
      <c r="O447" s="33"/>
      <c r="P447" s="33"/>
      <c r="Q447" s="33"/>
      <c r="S447" s="33"/>
      <c r="T447" s="33"/>
      <c r="U447" s="33"/>
      <c r="V447" s="33"/>
      <c r="W447" s="33"/>
      <c r="X447" s="33"/>
      <c r="Y447" s="33"/>
      <c r="Z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</row>
    <row r="448" spans="1:59" ht="27" customHeight="1" x14ac:dyDescent="0.25">
      <c r="A448" s="232"/>
      <c r="B448" s="232"/>
      <c r="C448" s="232"/>
      <c r="D448" s="334"/>
      <c r="E448" s="232"/>
      <c r="F448" s="232"/>
      <c r="G448" s="232"/>
      <c r="H448" s="232"/>
      <c r="I448" s="232"/>
      <c r="J448" s="333"/>
      <c r="K448" s="232"/>
      <c r="L448" s="33"/>
      <c r="M448" s="33"/>
      <c r="N448" s="33"/>
      <c r="O448" s="33"/>
      <c r="P448" s="33"/>
      <c r="Q448" s="33"/>
      <c r="S448" s="33"/>
      <c r="T448" s="33"/>
      <c r="U448" s="33"/>
      <c r="V448" s="33"/>
      <c r="W448" s="33"/>
      <c r="X448" s="33"/>
      <c r="Y448" s="33"/>
      <c r="Z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</row>
    <row r="449" spans="1:59" ht="27" customHeight="1" x14ac:dyDescent="0.25">
      <c r="A449" s="232"/>
      <c r="B449" s="232"/>
      <c r="C449" s="232"/>
      <c r="D449" s="334"/>
      <c r="E449" s="232"/>
      <c r="F449" s="232"/>
      <c r="G449" s="232"/>
      <c r="H449" s="232"/>
      <c r="I449" s="232"/>
      <c r="J449" s="333"/>
      <c r="K449" s="232"/>
      <c r="L449" s="33"/>
      <c r="M449" s="33"/>
      <c r="N449" s="33"/>
      <c r="O449" s="33"/>
      <c r="P449" s="33"/>
      <c r="Q449" s="33"/>
      <c r="S449" s="33"/>
      <c r="T449" s="33"/>
      <c r="U449" s="33"/>
      <c r="V449" s="33"/>
      <c r="W449" s="33"/>
      <c r="X449" s="33"/>
      <c r="Y449" s="33"/>
      <c r="Z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</row>
    <row r="450" spans="1:59" ht="27" customHeight="1" x14ac:dyDescent="0.25">
      <c r="A450" s="232"/>
      <c r="B450" s="232"/>
      <c r="C450" s="232"/>
      <c r="D450" s="334"/>
      <c r="E450" s="232"/>
      <c r="F450" s="232"/>
      <c r="G450" s="232"/>
      <c r="H450" s="232"/>
      <c r="I450" s="232"/>
      <c r="J450" s="333"/>
      <c r="K450" s="232"/>
      <c r="L450" s="33"/>
      <c r="M450" s="33"/>
      <c r="N450" s="33"/>
      <c r="O450" s="33"/>
      <c r="P450" s="33"/>
      <c r="Q450" s="33"/>
      <c r="S450" s="33"/>
      <c r="T450" s="33"/>
      <c r="U450" s="33"/>
      <c r="V450" s="33"/>
      <c r="W450" s="33"/>
      <c r="X450" s="33"/>
      <c r="Y450" s="33"/>
      <c r="Z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</row>
    <row r="451" spans="1:59" ht="27" customHeight="1" x14ac:dyDescent="0.25">
      <c r="A451" s="232"/>
      <c r="B451" s="232"/>
      <c r="C451" s="232"/>
      <c r="D451" s="334"/>
      <c r="E451" s="232"/>
      <c r="F451" s="232"/>
      <c r="G451" s="232"/>
      <c r="H451" s="232"/>
      <c r="I451" s="232"/>
      <c r="J451" s="333"/>
      <c r="K451" s="232"/>
      <c r="L451" s="33"/>
      <c r="M451" s="33"/>
      <c r="N451" s="33"/>
      <c r="O451" s="33"/>
      <c r="P451" s="33"/>
      <c r="Q451" s="33"/>
      <c r="S451" s="33"/>
      <c r="T451" s="33"/>
      <c r="U451" s="33"/>
      <c r="V451" s="33"/>
      <c r="W451" s="33"/>
      <c r="X451" s="33"/>
      <c r="Y451" s="33"/>
      <c r="Z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</row>
    <row r="452" spans="1:59" ht="27" customHeight="1" x14ac:dyDescent="0.25">
      <c r="A452" s="232"/>
      <c r="B452" s="232"/>
      <c r="C452" s="232"/>
      <c r="D452" s="334"/>
      <c r="E452" s="232"/>
      <c r="F452" s="232"/>
      <c r="G452" s="232"/>
      <c r="H452" s="232"/>
      <c r="I452" s="232"/>
      <c r="J452" s="333"/>
      <c r="K452" s="232"/>
      <c r="L452" s="33"/>
      <c r="M452" s="33"/>
      <c r="N452" s="33"/>
      <c r="O452" s="33"/>
      <c r="P452" s="33"/>
      <c r="Q452" s="33"/>
      <c r="S452" s="33"/>
      <c r="T452" s="33"/>
      <c r="U452" s="33"/>
      <c r="V452" s="33"/>
      <c r="W452" s="33"/>
      <c r="X452" s="33"/>
      <c r="Y452" s="33"/>
      <c r="Z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</row>
    <row r="453" spans="1:59" ht="27" customHeight="1" x14ac:dyDescent="0.25">
      <c r="A453" s="232"/>
      <c r="B453" s="232"/>
      <c r="C453" s="232"/>
      <c r="D453" s="334"/>
      <c r="E453" s="232"/>
      <c r="F453" s="232"/>
      <c r="G453" s="232"/>
      <c r="H453" s="232"/>
      <c r="I453" s="232"/>
      <c r="J453" s="333"/>
      <c r="K453" s="232"/>
      <c r="L453" s="33"/>
      <c r="M453" s="33"/>
      <c r="N453" s="33"/>
      <c r="O453" s="33"/>
      <c r="P453" s="33"/>
      <c r="Q453" s="33"/>
      <c r="S453" s="33"/>
      <c r="T453" s="33"/>
      <c r="U453" s="33"/>
      <c r="V453" s="33"/>
      <c r="W453" s="33"/>
      <c r="X453" s="33"/>
      <c r="Y453" s="33"/>
      <c r="Z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</row>
    <row r="454" spans="1:59" ht="27" customHeight="1" x14ac:dyDescent="0.25">
      <c r="A454" s="232"/>
      <c r="B454" s="232"/>
      <c r="C454" s="232"/>
      <c r="D454" s="334"/>
      <c r="E454" s="232"/>
      <c r="F454" s="232"/>
      <c r="G454" s="232"/>
      <c r="H454" s="232"/>
      <c r="I454" s="232"/>
      <c r="J454" s="333"/>
      <c r="K454" s="232"/>
      <c r="L454" s="33"/>
      <c r="M454" s="33"/>
      <c r="N454" s="33"/>
      <c r="O454" s="33"/>
      <c r="P454" s="33"/>
      <c r="Q454" s="33"/>
      <c r="S454" s="33"/>
      <c r="T454" s="33"/>
      <c r="U454" s="33"/>
      <c r="V454" s="33"/>
      <c r="W454" s="33"/>
      <c r="X454" s="33"/>
      <c r="Y454" s="33"/>
      <c r="Z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</row>
    <row r="455" spans="1:59" ht="27" customHeight="1" x14ac:dyDescent="0.25">
      <c r="A455" s="232"/>
      <c r="B455" s="232"/>
      <c r="C455" s="232"/>
      <c r="D455" s="334"/>
      <c r="E455" s="232"/>
      <c r="F455" s="232"/>
      <c r="G455" s="232"/>
      <c r="H455" s="232"/>
      <c r="I455" s="232"/>
      <c r="J455" s="333"/>
      <c r="K455" s="232"/>
      <c r="L455" s="33"/>
      <c r="M455" s="33"/>
      <c r="N455" s="33"/>
      <c r="O455" s="33"/>
      <c r="P455" s="33"/>
      <c r="Q455" s="33"/>
      <c r="S455" s="33"/>
      <c r="T455" s="33"/>
      <c r="U455" s="33"/>
      <c r="V455" s="33"/>
      <c r="W455" s="33"/>
      <c r="X455" s="33"/>
      <c r="Y455" s="33"/>
      <c r="Z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</row>
    <row r="456" spans="1:59" ht="27" customHeight="1" x14ac:dyDescent="0.25">
      <c r="A456" s="232"/>
      <c r="B456" s="232"/>
      <c r="C456" s="232"/>
      <c r="D456" s="334"/>
      <c r="E456" s="232"/>
      <c r="F456" s="232"/>
      <c r="G456" s="232"/>
      <c r="H456" s="232"/>
      <c r="I456" s="232"/>
      <c r="J456" s="333"/>
      <c r="K456" s="232"/>
      <c r="L456" s="33"/>
      <c r="M456" s="33"/>
      <c r="N456" s="33"/>
      <c r="O456" s="33"/>
      <c r="P456" s="33"/>
      <c r="Q456" s="33"/>
      <c r="S456" s="33"/>
      <c r="T456" s="33"/>
      <c r="U456" s="33"/>
      <c r="V456" s="33"/>
      <c r="W456" s="33"/>
      <c r="X456" s="33"/>
      <c r="Y456" s="33"/>
      <c r="Z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</row>
    <row r="457" spans="1:59" ht="27" customHeight="1" x14ac:dyDescent="0.25">
      <c r="A457" s="232"/>
      <c r="B457" s="232"/>
      <c r="C457" s="232"/>
      <c r="D457" s="334"/>
      <c r="E457" s="232"/>
      <c r="F457" s="232"/>
      <c r="G457" s="232"/>
      <c r="H457" s="232"/>
      <c r="I457" s="232"/>
      <c r="J457" s="333"/>
      <c r="K457" s="232"/>
      <c r="L457" s="33"/>
      <c r="M457" s="33"/>
      <c r="N457" s="33"/>
      <c r="O457" s="33"/>
      <c r="P457" s="33"/>
      <c r="Q457" s="33"/>
      <c r="S457" s="33"/>
      <c r="T457" s="33"/>
      <c r="U457" s="33"/>
      <c r="V457" s="33"/>
      <c r="W457" s="33"/>
      <c r="X457" s="33"/>
      <c r="Y457" s="33"/>
      <c r="Z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</row>
    <row r="458" spans="1:59" ht="27" customHeight="1" x14ac:dyDescent="0.25">
      <c r="A458" s="232"/>
      <c r="B458" s="232"/>
      <c r="C458" s="232"/>
      <c r="D458" s="334"/>
      <c r="E458" s="232"/>
      <c r="F458" s="232"/>
      <c r="G458" s="232"/>
      <c r="H458" s="232"/>
      <c r="I458" s="232"/>
      <c r="J458" s="333"/>
      <c r="K458" s="232"/>
      <c r="L458" s="33"/>
      <c r="M458" s="33"/>
      <c r="N458" s="33"/>
      <c r="O458" s="33"/>
      <c r="P458" s="33"/>
      <c r="Q458" s="33"/>
      <c r="S458" s="33"/>
      <c r="T458" s="33"/>
      <c r="U458" s="33"/>
      <c r="V458" s="33"/>
      <c r="W458" s="33"/>
      <c r="X458" s="33"/>
      <c r="Y458" s="33"/>
      <c r="Z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</row>
    <row r="459" spans="1:59" ht="27" customHeight="1" x14ac:dyDescent="0.25">
      <c r="A459" s="232"/>
      <c r="B459" s="232"/>
      <c r="C459" s="232"/>
      <c r="D459" s="334"/>
      <c r="E459" s="232"/>
      <c r="F459" s="232"/>
      <c r="G459" s="232"/>
      <c r="H459" s="232"/>
      <c r="I459" s="232"/>
      <c r="J459" s="333"/>
      <c r="K459" s="232"/>
      <c r="L459" s="33"/>
      <c r="M459" s="33"/>
      <c r="N459" s="33"/>
      <c r="O459" s="33"/>
      <c r="P459" s="33"/>
      <c r="Q459" s="33"/>
      <c r="S459" s="33"/>
      <c r="T459" s="33"/>
      <c r="U459" s="33"/>
      <c r="V459" s="33"/>
      <c r="W459" s="33"/>
      <c r="X459" s="33"/>
      <c r="Y459" s="33"/>
      <c r="Z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</row>
    <row r="460" spans="1:59" ht="27" customHeight="1" x14ac:dyDescent="0.25">
      <c r="A460" s="232"/>
      <c r="B460" s="232"/>
      <c r="C460" s="232"/>
      <c r="D460" s="334"/>
      <c r="E460" s="232"/>
      <c r="F460" s="232"/>
      <c r="G460" s="232"/>
      <c r="H460" s="232"/>
      <c r="I460" s="232"/>
      <c r="J460" s="333"/>
      <c r="K460" s="232"/>
      <c r="L460" s="33"/>
      <c r="M460" s="33"/>
      <c r="N460" s="33"/>
      <c r="O460" s="33"/>
      <c r="P460" s="33"/>
      <c r="Q460" s="33"/>
      <c r="S460" s="33"/>
      <c r="T460" s="33"/>
      <c r="U460" s="33"/>
      <c r="V460" s="33"/>
      <c r="W460" s="33"/>
      <c r="X460" s="33"/>
      <c r="Y460" s="33"/>
      <c r="Z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</row>
    <row r="461" spans="1:59" ht="27" customHeight="1" x14ac:dyDescent="0.25">
      <c r="A461" s="232"/>
      <c r="B461" s="232"/>
      <c r="C461" s="232"/>
      <c r="D461" s="334"/>
      <c r="E461" s="232"/>
      <c r="F461" s="232"/>
      <c r="G461" s="232"/>
      <c r="H461" s="232"/>
      <c r="I461" s="232"/>
      <c r="J461" s="333"/>
      <c r="K461" s="232"/>
      <c r="L461" s="33"/>
      <c r="M461" s="33"/>
      <c r="N461" s="33"/>
      <c r="O461" s="33"/>
      <c r="P461" s="33"/>
      <c r="Q461" s="33"/>
      <c r="S461" s="33"/>
      <c r="T461" s="33"/>
      <c r="U461" s="33"/>
      <c r="V461" s="33"/>
      <c r="W461" s="33"/>
      <c r="X461" s="33"/>
      <c r="Y461" s="33"/>
      <c r="Z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</row>
    <row r="462" spans="1:59" ht="27" customHeight="1" x14ac:dyDescent="0.25">
      <c r="A462" s="232"/>
      <c r="B462" s="232"/>
      <c r="C462" s="232"/>
      <c r="D462" s="334"/>
      <c r="E462" s="232"/>
      <c r="F462" s="232"/>
      <c r="G462" s="232"/>
      <c r="H462" s="232"/>
      <c r="I462" s="232"/>
      <c r="J462" s="333"/>
      <c r="K462" s="232"/>
      <c r="L462" s="33"/>
      <c r="M462" s="33"/>
      <c r="N462" s="33"/>
      <c r="O462" s="33"/>
      <c r="P462" s="33"/>
      <c r="Q462" s="33"/>
      <c r="S462" s="33"/>
      <c r="T462" s="33"/>
      <c r="U462" s="33"/>
      <c r="V462" s="33"/>
      <c r="W462" s="33"/>
      <c r="X462" s="33"/>
      <c r="Y462" s="33"/>
      <c r="Z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</row>
    <row r="463" spans="1:59" ht="27" customHeight="1" x14ac:dyDescent="0.25">
      <c r="A463" s="232"/>
      <c r="B463" s="232"/>
      <c r="C463" s="232"/>
      <c r="D463" s="334"/>
      <c r="E463" s="232"/>
      <c r="F463" s="232"/>
      <c r="G463" s="232"/>
      <c r="H463" s="232"/>
      <c r="I463" s="232"/>
      <c r="J463" s="333"/>
      <c r="K463" s="232"/>
      <c r="L463" s="33"/>
      <c r="M463" s="33"/>
      <c r="N463" s="33"/>
      <c r="O463" s="33"/>
      <c r="P463" s="33"/>
      <c r="Q463" s="33"/>
      <c r="S463" s="33"/>
      <c r="T463" s="33"/>
      <c r="U463" s="33"/>
      <c r="V463" s="33"/>
      <c r="W463" s="33"/>
      <c r="X463" s="33"/>
      <c r="Y463" s="33"/>
      <c r="Z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</row>
    <row r="464" spans="1:59" ht="27" customHeight="1" x14ac:dyDescent="0.25">
      <c r="A464" s="232"/>
      <c r="B464" s="232"/>
      <c r="C464" s="232"/>
      <c r="D464" s="334"/>
      <c r="E464" s="232"/>
      <c r="F464" s="232"/>
      <c r="G464" s="232"/>
      <c r="H464" s="232"/>
      <c r="I464" s="232"/>
      <c r="J464" s="333"/>
      <c r="K464" s="232"/>
      <c r="L464" s="33"/>
      <c r="M464" s="33"/>
      <c r="N464" s="33"/>
      <c r="O464" s="33"/>
      <c r="P464" s="33"/>
      <c r="Q464" s="33"/>
      <c r="S464" s="33"/>
      <c r="T464" s="33"/>
      <c r="U464" s="33"/>
      <c r="V464" s="33"/>
      <c r="W464" s="33"/>
      <c r="X464" s="33"/>
      <c r="Y464" s="33"/>
      <c r="Z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</row>
    <row r="465" spans="1:59" ht="27" customHeight="1" x14ac:dyDescent="0.25">
      <c r="A465" s="232"/>
      <c r="B465" s="232"/>
      <c r="C465" s="232"/>
      <c r="D465" s="334"/>
      <c r="E465" s="232"/>
      <c r="F465" s="232"/>
      <c r="G465" s="232"/>
      <c r="H465" s="232"/>
      <c r="I465" s="232"/>
      <c r="J465" s="333"/>
      <c r="K465" s="232"/>
      <c r="L465" s="33"/>
      <c r="M465" s="33"/>
      <c r="N465" s="33"/>
      <c r="O465" s="33"/>
      <c r="P465" s="33"/>
      <c r="Q465" s="33"/>
      <c r="S465" s="33"/>
      <c r="T465" s="33"/>
      <c r="U465" s="33"/>
      <c r="V465" s="33"/>
      <c r="W465" s="33"/>
      <c r="X465" s="33"/>
      <c r="Y465" s="33"/>
      <c r="Z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</row>
    <row r="466" spans="1:59" ht="27" customHeight="1" x14ac:dyDescent="0.25">
      <c r="A466" s="232"/>
      <c r="B466" s="232"/>
      <c r="C466" s="232"/>
      <c r="D466" s="334"/>
      <c r="E466" s="232"/>
      <c r="F466" s="232"/>
      <c r="G466" s="232"/>
      <c r="H466" s="232"/>
      <c r="I466" s="232"/>
      <c r="J466" s="333"/>
      <c r="K466" s="232"/>
      <c r="L466" s="33"/>
      <c r="M466" s="33"/>
      <c r="N466" s="33"/>
      <c r="O466" s="33"/>
      <c r="P466" s="33"/>
      <c r="Q466" s="33"/>
      <c r="S466" s="33"/>
      <c r="T466" s="33"/>
      <c r="U466" s="33"/>
      <c r="V466" s="33"/>
      <c r="W466" s="33"/>
      <c r="X466" s="33"/>
      <c r="Y466" s="33"/>
      <c r="Z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</row>
    <row r="467" spans="1:59" ht="27" customHeight="1" x14ac:dyDescent="0.25">
      <c r="A467" s="232"/>
      <c r="B467" s="232"/>
      <c r="C467" s="232"/>
      <c r="D467" s="334"/>
      <c r="E467" s="232"/>
      <c r="F467" s="232"/>
      <c r="G467" s="232"/>
      <c r="H467" s="232"/>
      <c r="I467" s="232"/>
      <c r="J467" s="333"/>
      <c r="K467" s="232"/>
      <c r="L467" s="33"/>
      <c r="M467" s="33"/>
      <c r="N467" s="33"/>
      <c r="O467" s="33"/>
      <c r="P467" s="33"/>
      <c r="Q467" s="33"/>
      <c r="S467" s="33"/>
      <c r="T467" s="33"/>
      <c r="U467" s="33"/>
      <c r="V467" s="33"/>
      <c r="W467" s="33"/>
      <c r="X467" s="33"/>
      <c r="Y467" s="33"/>
      <c r="Z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</row>
    <row r="468" spans="1:59" ht="27" customHeight="1" x14ac:dyDescent="0.25">
      <c r="A468" s="232"/>
      <c r="B468" s="232"/>
      <c r="C468" s="232"/>
      <c r="D468" s="334"/>
      <c r="E468" s="232"/>
      <c r="F468" s="232"/>
      <c r="G468" s="232"/>
      <c r="H468" s="232"/>
      <c r="I468" s="232"/>
      <c r="J468" s="333"/>
      <c r="K468" s="232"/>
      <c r="L468" s="33"/>
      <c r="M468" s="33"/>
      <c r="N468" s="33"/>
      <c r="O468" s="33"/>
      <c r="P468" s="33"/>
      <c r="Q468" s="33"/>
      <c r="S468" s="33"/>
      <c r="T468" s="33"/>
      <c r="U468" s="33"/>
      <c r="V468" s="33"/>
      <c r="W468" s="33"/>
      <c r="X468" s="33"/>
      <c r="Y468" s="33"/>
      <c r="Z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</row>
    <row r="469" spans="1:59" ht="27" customHeight="1" x14ac:dyDescent="0.25">
      <c r="A469" s="232"/>
      <c r="B469" s="232"/>
      <c r="C469" s="232"/>
      <c r="D469" s="334"/>
      <c r="E469" s="232"/>
      <c r="F469" s="232"/>
      <c r="G469" s="232"/>
      <c r="H469" s="232"/>
      <c r="I469" s="232"/>
      <c r="J469" s="333"/>
      <c r="K469" s="232"/>
      <c r="L469" s="33"/>
      <c r="M469" s="33"/>
      <c r="N469" s="33"/>
      <c r="O469" s="33"/>
      <c r="P469" s="33"/>
      <c r="Q469" s="33"/>
      <c r="S469" s="33"/>
      <c r="T469" s="33"/>
      <c r="U469" s="33"/>
      <c r="V469" s="33"/>
      <c r="W469" s="33"/>
      <c r="X469" s="33"/>
      <c r="Y469" s="33"/>
      <c r="Z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</row>
    <row r="470" spans="1:59" ht="27" customHeight="1" x14ac:dyDescent="0.25">
      <c r="A470" s="232"/>
      <c r="B470" s="232"/>
      <c r="C470" s="232"/>
      <c r="D470" s="334"/>
      <c r="E470" s="232"/>
      <c r="F470" s="232"/>
      <c r="G470" s="232"/>
      <c r="H470" s="232"/>
      <c r="I470" s="232"/>
      <c r="J470" s="333"/>
      <c r="K470" s="232"/>
      <c r="L470" s="33"/>
      <c r="M470" s="33"/>
      <c r="N470" s="33"/>
      <c r="O470" s="33"/>
      <c r="P470" s="33"/>
      <c r="Q470" s="33"/>
      <c r="S470" s="33"/>
      <c r="T470" s="33"/>
      <c r="U470" s="33"/>
      <c r="V470" s="33"/>
      <c r="W470" s="33"/>
      <c r="X470" s="33"/>
      <c r="Y470" s="33"/>
      <c r="Z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</row>
    <row r="471" spans="1:59" ht="27" customHeight="1" x14ac:dyDescent="0.25">
      <c r="A471" s="232"/>
      <c r="B471" s="232"/>
      <c r="C471" s="232"/>
      <c r="D471" s="334"/>
      <c r="E471" s="232"/>
      <c r="F471" s="232"/>
      <c r="G471" s="232"/>
      <c r="H471" s="232"/>
      <c r="I471" s="232"/>
      <c r="J471" s="333"/>
      <c r="K471" s="232"/>
      <c r="L471" s="33"/>
      <c r="M471" s="33"/>
      <c r="N471" s="33"/>
      <c r="O471" s="33"/>
      <c r="P471" s="33"/>
      <c r="Q471" s="33"/>
      <c r="S471" s="33"/>
      <c r="T471" s="33"/>
      <c r="U471" s="33"/>
      <c r="V471" s="33"/>
      <c r="W471" s="33"/>
      <c r="X471" s="33"/>
      <c r="Y471" s="33"/>
      <c r="Z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</row>
    <row r="472" spans="1:59" ht="27" customHeight="1" x14ac:dyDescent="0.25">
      <c r="A472" s="232"/>
      <c r="B472" s="232"/>
      <c r="C472" s="232"/>
      <c r="D472" s="334"/>
      <c r="E472" s="232"/>
      <c r="F472" s="232"/>
      <c r="G472" s="232"/>
      <c r="H472" s="232"/>
      <c r="I472" s="232"/>
      <c r="J472" s="333"/>
      <c r="K472" s="232"/>
      <c r="L472" s="33"/>
      <c r="M472" s="33"/>
      <c r="N472" s="33"/>
      <c r="O472" s="33"/>
      <c r="P472" s="33"/>
      <c r="Q472" s="33"/>
      <c r="S472" s="33"/>
      <c r="T472" s="33"/>
      <c r="U472" s="33"/>
      <c r="V472" s="33"/>
      <c r="W472" s="33"/>
      <c r="X472" s="33"/>
      <c r="Y472" s="33"/>
      <c r="Z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</row>
    <row r="473" spans="1:59" ht="27" customHeight="1" x14ac:dyDescent="0.25">
      <c r="A473" s="232"/>
      <c r="B473" s="232"/>
      <c r="C473" s="232"/>
      <c r="D473" s="334"/>
      <c r="E473" s="232"/>
      <c r="F473" s="232"/>
      <c r="G473" s="232"/>
      <c r="H473" s="232"/>
      <c r="I473" s="232"/>
      <c r="J473" s="333"/>
      <c r="K473" s="232"/>
      <c r="L473" s="33"/>
      <c r="M473" s="33"/>
      <c r="N473" s="33"/>
      <c r="O473" s="33"/>
      <c r="P473" s="33"/>
      <c r="Q473" s="33"/>
      <c r="S473" s="33"/>
      <c r="T473" s="33"/>
      <c r="U473" s="33"/>
      <c r="V473" s="33"/>
      <c r="W473" s="33"/>
      <c r="X473" s="33"/>
      <c r="Y473" s="33"/>
      <c r="Z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</row>
    <row r="474" spans="1:59" ht="27" customHeight="1" x14ac:dyDescent="0.25">
      <c r="A474" s="232"/>
      <c r="B474" s="232"/>
      <c r="C474" s="232"/>
      <c r="D474" s="334"/>
      <c r="E474" s="232"/>
      <c r="F474" s="232"/>
      <c r="G474" s="232"/>
      <c r="H474" s="232"/>
      <c r="I474" s="232"/>
      <c r="J474" s="333"/>
      <c r="K474" s="232"/>
      <c r="L474" s="33"/>
      <c r="M474" s="33"/>
      <c r="N474" s="33"/>
      <c r="O474" s="33"/>
      <c r="P474" s="33"/>
      <c r="Q474" s="33"/>
      <c r="S474" s="33"/>
      <c r="T474" s="33"/>
      <c r="U474" s="33"/>
      <c r="V474" s="33"/>
      <c r="W474" s="33"/>
      <c r="X474" s="33"/>
      <c r="Y474" s="33"/>
      <c r="Z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</row>
    <row r="475" spans="1:59" ht="27" customHeight="1" x14ac:dyDescent="0.25">
      <c r="A475" s="232"/>
      <c r="B475" s="232"/>
      <c r="C475" s="232"/>
      <c r="D475" s="334"/>
      <c r="E475" s="232"/>
      <c r="F475" s="232"/>
      <c r="G475" s="232"/>
      <c r="H475" s="232"/>
      <c r="I475" s="232"/>
      <c r="J475" s="333"/>
      <c r="K475" s="232"/>
      <c r="L475" s="33"/>
      <c r="M475" s="33"/>
      <c r="N475" s="33"/>
      <c r="O475" s="33"/>
      <c r="P475" s="33"/>
      <c r="Q475" s="33"/>
      <c r="S475" s="33"/>
      <c r="T475" s="33"/>
      <c r="U475" s="33"/>
      <c r="V475" s="33"/>
      <c r="W475" s="33"/>
      <c r="X475" s="33"/>
      <c r="Y475" s="33"/>
      <c r="Z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</row>
    <row r="476" spans="1:59" ht="27" customHeight="1" x14ac:dyDescent="0.25">
      <c r="A476" s="232"/>
      <c r="B476" s="232"/>
      <c r="C476" s="232"/>
      <c r="D476" s="334"/>
      <c r="E476" s="232"/>
      <c r="F476" s="232"/>
      <c r="G476" s="232"/>
      <c r="H476" s="232"/>
      <c r="I476" s="232"/>
      <c r="J476" s="333"/>
      <c r="K476" s="232"/>
      <c r="L476" s="33"/>
      <c r="M476" s="33"/>
      <c r="N476" s="33"/>
      <c r="O476" s="33"/>
      <c r="P476" s="33"/>
      <c r="Q476" s="33"/>
      <c r="S476" s="33"/>
      <c r="T476" s="33"/>
      <c r="U476" s="33"/>
      <c r="V476" s="33"/>
      <c r="W476" s="33"/>
      <c r="X476" s="33"/>
      <c r="Y476" s="33"/>
      <c r="Z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</row>
    <row r="477" spans="1:59" ht="27" customHeight="1" x14ac:dyDescent="0.25">
      <c r="A477" s="232"/>
      <c r="B477" s="232"/>
      <c r="C477" s="232"/>
      <c r="D477" s="334"/>
      <c r="E477" s="232"/>
      <c r="F477" s="232"/>
      <c r="G477" s="232"/>
      <c r="H477" s="232"/>
      <c r="I477" s="232"/>
      <c r="J477" s="333"/>
      <c r="K477" s="232"/>
      <c r="L477" s="33"/>
      <c r="M477" s="33"/>
      <c r="N477" s="33"/>
      <c r="O477" s="33"/>
      <c r="P477" s="33"/>
      <c r="Q477" s="33"/>
      <c r="S477" s="33"/>
      <c r="T477" s="33"/>
      <c r="U477" s="33"/>
      <c r="V477" s="33"/>
      <c r="W477" s="33"/>
      <c r="X477" s="33"/>
      <c r="Y477" s="33"/>
      <c r="Z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</row>
    <row r="478" spans="1:59" ht="27" customHeight="1" x14ac:dyDescent="0.25">
      <c r="A478" s="232"/>
      <c r="B478" s="232"/>
      <c r="C478" s="232"/>
      <c r="D478" s="334"/>
      <c r="E478" s="232"/>
      <c r="F478" s="232"/>
      <c r="G478" s="232"/>
      <c r="H478" s="232"/>
      <c r="I478" s="232"/>
      <c r="J478" s="333"/>
      <c r="K478" s="232"/>
      <c r="L478" s="33"/>
      <c r="M478" s="33"/>
      <c r="N478" s="33"/>
      <c r="O478" s="33"/>
      <c r="P478" s="33"/>
      <c r="Q478" s="33"/>
      <c r="S478" s="33"/>
      <c r="T478" s="33"/>
      <c r="U478" s="33"/>
      <c r="V478" s="33"/>
      <c r="W478" s="33"/>
      <c r="X478" s="33"/>
      <c r="Y478" s="33"/>
      <c r="Z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</row>
    <row r="479" spans="1:59" ht="27" customHeight="1" x14ac:dyDescent="0.25">
      <c r="A479" s="232"/>
      <c r="B479" s="232"/>
      <c r="C479" s="232"/>
      <c r="D479" s="334"/>
      <c r="E479" s="232"/>
      <c r="F479" s="232"/>
      <c r="G479" s="232"/>
      <c r="H479" s="232"/>
      <c r="I479" s="232"/>
      <c r="J479" s="333"/>
      <c r="K479" s="232"/>
      <c r="L479" s="33"/>
      <c r="M479" s="33"/>
      <c r="N479" s="33"/>
      <c r="O479" s="33"/>
      <c r="P479" s="33"/>
      <c r="Q479" s="33"/>
      <c r="S479" s="33"/>
      <c r="T479" s="33"/>
      <c r="U479" s="33"/>
      <c r="V479" s="33"/>
      <c r="W479" s="33"/>
      <c r="X479" s="33"/>
      <c r="Y479" s="33"/>
      <c r="Z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</row>
    <row r="480" spans="1:59" ht="27" customHeight="1" x14ac:dyDescent="0.25">
      <c r="A480" s="232"/>
      <c r="B480" s="232"/>
      <c r="C480" s="232"/>
      <c r="D480" s="334"/>
      <c r="E480" s="232"/>
      <c r="F480" s="232"/>
      <c r="G480" s="232"/>
      <c r="H480" s="232"/>
      <c r="I480" s="232"/>
      <c r="J480" s="333"/>
      <c r="K480" s="232"/>
      <c r="L480" s="33"/>
      <c r="M480" s="33"/>
      <c r="N480" s="33"/>
      <c r="O480" s="33"/>
      <c r="P480" s="33"/>
      <c r="Q480" s="33"/>
      <c r="S480" s="33"/>
      <c r="T480" s="33"/>
      <c r="U480" s="33"/>
      <c r="V480" s="33"/>
      <c r="W480" s="33"/>
      <c r="X480" s="33"/>
      <c r="Y480" s="33"/>
      <c r="Z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</row>
    <row r="481" spans="1:59" ht="27" customHeight="1" x14ac:dyDescent="0.25">
      <c r="A481" s="232"/>
      <c r="B481" s="232"/>
      <c r="C481" s="232"/>
      <c r="D481" s="334"/>
      <c r="E481" s="232"/>
      <c r="F481" s="232"/>
      <c r="G481" s="232"/>
      <c r="H481" s="232"/>
      <c r="I481" s="232"/>
      <c r="J481" s="333"/>
      <c r="K481" s="232"/>
      <c r="L481" s="33"/>
      <c r="M481" s="33"/>
      <c r="N481" s="33"/>
      <c r="O481" s="33"/>
      <c r="P481" s="33"/>
      <c r="Q481" s="33"/>
      <c r="S481" s="33"/>
      <c r="T481" s="33"/>
      <c r="U481" s="33"/>
      <c r="V481" s="33"/>
      <c r="W481" s="33"/>
      <c r="X481" s="33"/>
      <c r="Y481" s="33"/>
      <c r="Z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</row>
    <row r="482" spans="1:59" ht="27" customHeight="1" x14ac:dyDescent="0.25">
      <c r="A482" s="232"/>
      <c r="B482" s="232"/>
      <c r="C482" s="232"/>
      <c r="D482" s="334"/>
      <c r="E482" s="232"/>
      <c r="F482" s="232"/>
      <c r="G482" s="232"/>
      <c r="H482" s="232"/>
      <c r="I482" s="232"/>
      <c r="J482" s="333"/>
      <c r="K482" s="232"/>
      <c r="L482" s="33"/>
      <c r="M482" s="33"/>
      <c r="N482" s="33"/>
      <c r="O482" s="33"/>
      <c r="P482" s="33"/>
      <c r="Q482" s="33"/>
      <c r="S482" s="33"/>
      <c r="T482" s="33"/>
      <c r="U482" s="33"/>
      <c r="V482" s="33"/>
      <c r="W482" s="33"/>
      <c r="X482" s="33"/>
      <c r="Y482" s="33"/>
      <c r="Z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</row>
    <row r="483" spans="1:59" ht="27" customHeight="1" x14ac:dyDescent="0.25">
      <c r="A483" s="232"/>
      <c r="B483" s="232"/>
      <c r="C483" s="232"/>
      <c r="D483" s="334"/>
      <c r="E483" s="232"/>
      <c r="F483" s="232"/>
      <c r="G483" s="232"/>
      <c r="H483" s="232"/>
      <c r="I483" s="232"/>
      <c r="J483" s="333"/>
      <c r="K483" s="232"/>
      <c r="L483" s="33"/>
      <c r="M483" s="33"/>
      <c r="N483" s="33"/>
      <c r="O483" s="33"/>
      <c r="P483" s="33"/>
      <c r="Q483" s="33"/>
      <c r="S483" s="33"/>
      <c r="T483" s="33"/>
      <c r="U483" s="33"/>
      <c r="V483" s="33"/>
      <c r="W483" s="33"/>
      <c r="X483" s="33"/>
      <c r="Y483" s="33"/>
      <c r="Z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</row>
    <row r="484" spans="1:59" ht="27" customHeight="1" x14ac:dyDescent="0.25">
      <c r="A484" s="232"/>
      <c r="B484" s="232"/>
      <c r="C484" s="232"/>
      <c r="D484" s="334"/>
      <c r="E484" s="232"/>
      <c r="F484" s="232"/>
      <c r="G484" s="232"/>
      <c r="H484" s="232"/>
      <c r="I484" s="232"/>
      <c r="J484" s="333"/>
      <c r="K484" s="232"/>
      <c r="L484" s="33"/>
      <c r="M484" s="33"/>
      <c r="N484" s="33"/>
      <c r="O484" s="33"/>
      <c r="P484" s="33"/>
      <c r="Q484" s="33"/>
      <c r="S484" s="33"/>
      <c r="T484" s="33"/>
      <c r="U484" s="33"/>
      <c r="V484" s="33"/>
      <c r="W484" s="33"/>
      <c r="X484" s="33"/>
      <c r="Y484" s="33"/>
      <c r="Z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</row>
    <row r="485" spans="1:59" ht="27" customHeight="1" x14ac:dyDescent="0.25">
      <c r="A485" s="232"/>
      <c r="B485" s="232"/>
      <c r="C485" s="232"/>
      <c r="D485" s="334"/>
      <c r="E485" s="232"/>
      <c r="F485" s="232"/>
      <c r="G485" s="232"/>
      <c r="H485" s="232"/>
      <c r="I485" s="232"/>
      <c r="J485" s="333"/>
      <c r="K485" s="232"/>
      <c r="L485" s="33"/>
      <c r="M485" s="33"/>
      <c r="N485" s="33"/>
      <c r="O485" s="33"/>
      <c r="P485" s="33"/>
      <c r="Q485" s="33"/>
      <c r="S485" s="33"/>
      <c r="T485" s="33"/>
      <c r="U485" s="33"/>
      <c r="V485" s="33"/>
      <c r="W485" s="33"/>
      <c r="X485" s="33"/>
      <c r="Y485" s="33"/>
      <c r="Z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</row>
    <row r="486" spans="1:59" ht="27" customHeight="1" x14ac:dyDescent="0.25">
      <c r="A486" s="232"/>
      <c r="B486" s="232"/>
      <c r="C486" s="232"/>
      <c r="D486" s="334"/>
      <c r="E486" s="232"/>
      <c r="F486" s="232"/>
      <c r="G486" s="232"/>
      <c r="H486" s="232"/>
      <c r="I486" s="232"/>
      <c r="J486" s="333"/>
      <c r="K486" s="232"/>
      <c r="L486" s="33"/>
      <c r="M486" s="33"/>
      <c r="N486" s="33"/>
      <c r="O486" s="33"/>
      <c r="P486" s="33"/>
      <c r="Q486" s="33"/>
      <c r="S486" s="33"/>
      <c r="T486" s="33"/>
      <c r="U486" s="33"/>
      <c r="V486" s="33"/>
      <c r="W486" s="33"/>
      <c r="X486" s="33"/>
      <c r="Y486" s="33"/>
      <c r="Z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</row>
    <row r="487" spans="1:59" ht="27" customHeight="1" x14ac:dyDescent="0.25">
      <c r="A487" s="232"/>
      <c r="B487" s="232"/>
      <c r="C487" s="232"/>
      <c r="D487" s="334"/>
      <c r="E487" s="232"/>
      <c r="F487" s="232"/>
      <c r="G487" s="232"/>
      <c r="H487" s="232"/>
      <c r="I487" s="232"/>
      <c r="J487" s="333"/>
      <c r="K487" s="232"/>
      <c r="L487" s="33"/>
      <c r="M487" s="33"/>
      <c r="N487" s="33"/>
      <c r="O487" s="33"/>
      <c r="P487" s="33"/>
      <c r="Q487" s="33"/>
      <c r="S487" s="33"/>
      <c r="T487" s="33"/>
      <c r="U487" s="33"/>
      <c r="V487" s="33"/>
      <c r="W487" s="33"/>
      <c r="X487" s="33"/>
      <c r="Y487" s="33"/>
      <c r="Z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</row>
    <row r="488" spans="1:59" ht="27" customHeight="1" x14ac:dyDescent="0.25">
      <c r="A488" s="232"/>
      <c r="B488" s="232"/>
      <c r="C488" s="232"/>
      <c r="D488" s="334"/>
      <c r="E488" s="232"/>
      <c r="F488" s="232"/>
      <c r="G488" s="232"/>
      <c r="H488" s="232"/>
      <c r="I488" s="232"/>
      <c r="J488" s="333"/>
      <c r="K488" s="232"/>
      <c r="L488" s="33"/>
      <c r="M488" s="33"/>
      <c r="N488" s="33"/>
      <c r="O488" s="33"/>
      <c r="P488" s="33"/>
      <c r="Q488" s="33"/>
      <c r="S488" s="33"/>
      <c r="T488" s="33"/>
      <c r="U488" s="33"/>
      <c r="V488" s="33"/>
      <c r="W488" s="33"/>
      <c r="X488" s="33"/>
      <c r="Y488" s="33"/>
      <c r="Z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</row>
    <row r="489" spans="1:59" ht="27" customHeight="1" x14ac:dyDescent="0.25">
      <c r="A489" s="232"/>
      <c r="B489" s="232"/>
      <c r="C489" s="232"/>
      <c r="D489" s="334"/>
      <c r="E489" s="232"/>
      <c r="F489" s="232"/>
      <c r="G489" s="232"/>
      <c r="H489" s="232"/>
      <c r="I489" s="232"/>
      <c r="J489" s="333"/>
      <c r="K489" s="232"/>
      <c r="L489" s="33"/>
      <c r="M489" s="33"/>
      <c r="N489" s="33"/>
      <c r="O489" s="33"/>
      <c r="P489" s="33"/>
      <c r="Q489" s="33"/>
      <c r="S489" s="33"/>
      <c r="T489" s="33"/>
      <c r="U489" s="33"/>
      <c r="V489" s="33"/>
      <c r="W489" s="33"/>
      <c r="X489" s="33"/>
      <c r="Y489" s="33"/>
      <c r="Z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</row>
    <row r="490" spans="1:59" ht="27" customHeight="1" x14ac:dyDescent="0.25">
      <c r="A490" s="232"/>
      <c r="B490" s="232"/>
      <c r="C490" s="232"/>
      <c r="D490" s="334"/>
      <c r="E490" s="232"/>
      <c r="F490" s="232"/>
      <c r="G490" s="232"/>
      <c r="H490" s="232"/>
      <c r="I490" s="232"/>
      <c r="J490" s="333"/>
      <c r="K490" s="232"/>
      <c r="L490" s="33"/>
      <c r="M490" s="33"/>
      <c r="N490" s="33"/>
      <c r="O490" s="33"/>
      <c r="P490" s="33"/>
      <c r="Q490" s="33"/>
      <c r="S490" s="33"/>
      <c r="T490" s="33"/>
      <c r="U490" s="33"/>
      <c r="V490" s="33"/>
      <c r="W490" s="33"/>
      <c r="X490" s="33"/>
      <c r="Y490" s="33"/>
      <c r="Z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</row>
    <row r="491" spans="1:59" ht="27" customHeight="1" x14ac:dyDescent="0.25">
      <c r="A491" s="232"/>
      <c r="B491" s="232"/>
      <c r="C491" s="232"/>
      <c r="D491" s="334"/>
      <c r="E491" s="232"/>
      <c r="F491" s="232"/>
      <c r="G491" s="232"/>
      <c r="H491" s="232"/>
      <c r="I491" s="232"/>
      <c r="J491" s="333"/>
      <c r="K491" s="232"/>
      <c r="L491" s="33"/>
      <c r="M491" s="33"/>
      <c r="N491" s="33"/>
      <c r="O491" s="33"/>
      <c r="P491" s="33"/>
      <c r="Q491" s="33"/>
      <c r="S491" s="33"/>
      <c r="T491" s="33"/>
      <c r="U491" s="33"/>
      <c r="V491" s="33"/>
      <c r="W491" s="33"/>
      <c r="X491" s="33"/>
      <c r="Y491" s="33"/>
      <c r="Z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</row>
    <row r="492" spans="1:59" ht="27" customHeight="1" x14ac:dyDescent="0.25">
      <c r="A492" s="232"/>
      <c r="B492" s="232"/>
      <c r="C492" s="232"/>
      <c r="D492" s="334"/>
      <c r="E492" s="232"/>
      <c r="F492" s="232"/>
      <c r="G492" s="232"/>
      <c r="H492" s="232"/>
      <c r="I492" s="232"/>
      <c r="J492" s="333"/>
      <c r="K492" s="232"/>
      <c r="L492" s="33"/>
      <c r="M492" s="33"/>
      <c r="N492" s="33"/>
      <c r="O492" s="33"/>
      <c r="P492" s="33"/>
      <c r="Q492" s="33"/>
      <c r="S492" s="33"/>
      <c r="T492" s="33"/>
      <c r="U492" s="33"/>
      <c r="V492" s="33"/>
      <c r="W492" s="33"/>
      <c r="X492" s="33"/>
      <c r="Y492" s="33"/>
      <c r="Z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</row>
    <row r="493" spans="1:59" ht="27" customHeight="1" x14ac:dyDescent="0.25">
      <c r="A493" s="232"/>
      <c r="B493" s="232"/>
      <c r="C493" s="232"/>
      <c r="D493" s="334"/>
      <c r="E493" s="232"/>
      <c r="F493" s="232"/>
      <c r="G493" s="232"/>
      <c r="H493" s="232"/>
      <c r="I493" s="232"/>
      <c r="J493" s="333"/>
      <c r="K493" s="232"/>
      <c r="L493" s="33"/>
      <c r="M493" s="33"/>
      <c r="N493" s="33"/>
      <c r="O493" s="33"/>
      <c r="P493" s="33"/>
      <c r="Q493" s="33"/>
      <c r="S493" s="33"/>
      <c r="T493" s="33"/>
      <c r="U493" s="33"/>
      <c r="V493" s="33"/>
      <c r="W493" s="33"/>
      <c r="X493" s="33"/>
      <c r="Y493" s="33"/>
      <c r="Z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</row>
    <row r="494" spans="1:59" ht="27" customHeight="1" x14ac:dyDescent="0.25">
      <c r="A494" s="232"/>
      <c r="B494" s="232"/>
      <c r="C494" s="232"/>
      <c r="D494" s="334"/>
      <c r="E494" s="232"/>
      <c r="F494" s="232"/>
      <c r="G494" s="232"/>
      <c r="H494" s="232"/>
      <c r="I494" s="232"/>
      <c r="J494" s="333"/>
      <c r="K494" s="232"/>
      <c r="L494" s="33"/>
      <c r="M494" s="33"/>
      <c r="N494" s="33"/>
      <c r="O494" s="33"/>
      <c r="P494" s="33"/>
      <c r="Q494" s="33"/>
      <c r="S494" s="33"/>
      <c r="T494" s="33"/>
      <c r="U494" s="33"/>
      <c r="V494" s="33"/>
      <c r="W494" s="33"/>
      <c r="X494" s="33"/>
      <c r="Y494" s="33"/>
      <c r="Z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</row>
    <row r="495" spans="1:59" ht="27" customHeight="1" x14ac:dyDescent="0.25">
      <c r="A495" s="232"/>
      <c r="B495" s="232"/>
      <c r="C495" s="232"/>
      <c r="D495" s="334"/>
      <c r="E495" s="232"/>
      <c r="F495" s="232"/>
      <c r="G495" s="232"/>
      <c r="H495" s="232"/>
      <c r="I495" s="232"/>
      <c r="J495" s="333"/>
      <c r="K495" s="232"/>
      <c r="L495" s="33"/>
      <c r="M495" s="33"/>
      <c r="N495" s="33"/>
      <c r="O495" s="33"/>
      <c r="P495" s="33"/>
      <c r="Q495" s="33"/>
      <c r="S495" s="33"/>
      <c r="T495" s="33"/>
      <c r="U495" s="33"/>
      <c r="V495" s="33"/>
      <c r="W495" s="33"/>
      <c r="X495" s="33"/>
      <c r="Y495" s="33"/>
      <c r="Z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</row>
    <row r="496" spans="1:59" ht="27" customHeight="1" x14ac:dyDescent="0.25">
      <c r="A496" s="232"/>
      <c r="B496" s="232"/>
      <c r="C496" s="232"/>
      <c r="D496" s="334"/>
      <c r="E496" s="232"/>
      <c r="F496" s="232"/>
      <c r="G496" s="232"/>
      <c r="H496" s="232"/>
      <c r="I496" s="232"/>
      <c r="J496" s="333"/>
      <c r="K496" s="232"/>
      <c r="L496" s="33"/>
      <c r="M496" s="33"/>
      <c r="N496" s="33"/>
      <c r="O496" s="33"/>
      <c r="P496" s="33"/>
      <c r="Q496" s="33"/>
      <c r="S496" s="33"/>
      <c r="T496" s="33"/>
      <c r="U496" s="33"/>
      <c r="V496" s="33"/>
      <c r="W496" s="33"/>
      <c r="X496" s="33"/>
      <c r="Y496" s="33"/>
      <c r="Z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</row>
    <row r="497" spans="1:59" ht="27" customHeight="1" x14ac:dyDescent="0.25">
      <c r="A497" s="232"/>
      <c r="B497" s="232"/>
      <c r="C497" s="232"/>
      <c r="D497" s="334"/>
      <c r="E497" s="232"/>
      <c r="F497" s="232"/>
      <c r="G497" s="232"/>
      <c r="H497" s="232"/>
      <c r="I497" s="232"/>
      <c r="J497" s="333"/>
      <c r="K497" s="232"/>
      <c r="M497" s="33"/>
      <c r="N497" s="33"/>
      <c r="O497" s="33"/>
      <c r="P497" s="33"/>
      <c r="Q497" s="33"/>
      <c r="S497" s="33"/>
      <c r="T497" s="33"/>
      <c r="U497" s="33"/>
      <c r="V497" s="33"/>
      <c r="W497" s="33"/>
      <c r="X497" s="33"/>
      <c r="Y497" s="33"/>
      <c r="Z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</row>
    <row r="498" spans="1:59" ht="27" customHeight="1" x14ac:dyDescent="0.25">
      <c r="B498" s="185"/>
      <c r="C498" s="185"/>
      <c r="D498" s="267"/>
      <c r="E498" s="185"/>
      <c r="F498" s="185"/>
      <c r="G498" s="185"/>
      <c r="H498" s="185"/>
      <c r="I498" s="185"/>
      <c r="J498" s="260"/>
      <c r="K498" s="33"/>
      <c r="L498" s="33"/>
      <c r="M498" s="33"/>
      <c r="N498" s="33"/>
      <c r="O498" s="33"/>
      <c r="P498" s="33"/>
      <c r="Q498" s="33"/>
      <c r="S498" s="33"/>
      <c r="T498" s="33"/>
      <c r="U498" s="33"/>
      <c r="V498" s="33"/>
      <c r="W498" s="33"/>
      <c r="X498" s="33"/>
      <c r="Y498" s="33"/>
      <c r="Z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</row>
    <row r="499" spans="1:59" ht="27" customHeight="1" x14ac:dyDescent="0.25">
      <c r="A499" s="153"/>
      <c r="B499" s="185"/>
      <c r="C499" s="185"/>
      <c r="D499" s="267"/>
      <c r="E499" s="185"/>
      <c r="F499" s="185"/>
      <c r="G499" s="185"/>
      <c r="H499" s="185"/>
      <c r="I499" s="185"/>
      <c r="J499" s="242"/>
      <c r="K499" s="153"/>
      <c r="M499" s="33"/>
      <c r="N499" s="33"/>
      <c r="O499" s="33"/>
      <c r="P499" s="33"/>
      <c r="Q499" s="33"/>
      <c r="S499" s="33"/>
      <c r="T499" s="33"/>
      <c r="U499" s="33"/>
      <c r="V499" s="33"/>
      <c r="W499" s="33"/>
      <c r="X499" s="33"/>
      <c r="Y499" s="33"/>
      <c r="Z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</row>
    <row r="500" spans="1:59" ht="27" customHeight="1" x14ac:dyDescent="0.25">
      <c r="A500" s="153"/>
      <c r="B500" s="185"/>
      <c r="C500" s="185"/>
      <c r="D500" s="267"/>
      <c r="E500" s="185"/>
      <c r="F500" s="185"/>
      <c r="G500" s="185"/>
      <c r="H500" s="185"/>
      <c r="I500" s="185"/>
      <c r="J500" s="242"/>
      <c r="K500" s="153"/>
      <c r="M500" s="33"/>
      <c r="N500" s="33"/>
      <c r="O500" s="33"/>
      <c r="P500" s="33"/>
      <c r="Q500" s="33"/>
      <c r="S500" s="33"/>
      <c r="T500" s="33"/>
      <c r="U500" s="33"/>
      <c r="V500" s="33"/>
      <c r="W500" s="33"/>
      <c r="X500" s="33"/>
      <c r="Y500" s="33"/>
      <c r="Z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</row>
    <row r="501" spans="1:59" ht="27" customHeight="1" x14ac:dyDescent="0.25">
      <c r="B501" s="185"/>
      <c r="C501" s="185"/>
      <c r="D501" s="267"/>
      <c r="E501" s="185"/>
      <c r="F501" s="185"/>
      <c r="G501" s="185"/>
      <c r="H501" s="185"/>
      <c r="I501" s="185"/>
      <c r="M501" s="33"/>
      <c r="N501" s="33"/>
      <c r="O501" s="33"/>
      <c r="P501" s="33"/>
      <c r="Q501" s="33"/>
      <c r="S501" s="33"/>
      <c r="T501" s="33"/>
      <c r="U501" s="33"/>
      <c r="V501" s="33"/>
      <c r="W501" s="33"/>
      <c r="X501" s="33"/>
      <c r="Y501" s="33"/>
      <c r="Z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</row>
    <row r="502" spans="1:59" ht="27" customHeight="1" x14ac:dyDescent="0.25">
      <c r="B502" s="185"/>
      <c r="C502" s="185"/>
      <c r="D502" s="267"/>
      <c r="E502" s="185"/>
      <c r="F502" s="185"/>
      <c r="G502" s="185"/>
      <c r="H502" s="185"/>
      <c r="I502" s="185"/>
      <c r="M502" s="33"/>
      <c r="N502" s="33"/>
      <c r="O502" s="33"/>
      <c r="P502" s="33"/>
      <c r="Q502" s="33"/>
      <c r="S502" s="33"/>
      <c r="T502" s="33"/>
      <c r="U502" s="33"/>
      <c r="V502" s="33"/>
      <c r="W502" s="33"/>
      <c r="X502" s="33"/>
      <c r="Y502" s="33"/>
      <c r="Z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</row>
    <row r="503" spans="1:59" ht="27" customHeight="1" x14ac:dyDescent="0.25">
      <c r="B503" s="185"/>
      <c r="C503" s="185"/>
      <c r="D503" s="267"/>
      <c r="E503" s="185"/>
      <c r="F503" s="185"/>
      <c r="G503" s="185"/>
      <c r="H503" s="185"/>
      <c r="I503" s="185"/>
      <c r="M503" s="33"/>
      <c r="N503" s="33"/>
      <c r="O503" s="33"/>
      <c r="P503" s="33"/>
      <c r="Q503" s="33"/>
      <c r="S503" s="33"/>
      <c r="T503" s="33"/>
      <c r="U503" s="33"/>
      <c r="V503" s="33"/>
      <c r="W503" s="33"/>
      <c r="X503" s="33"/>
      <c r="Y503" s="33"/>
      <c r="Z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</row>
    <row r="504" spans="1:59" ht="27" customHeight="1" x14ac:dyDescent="0.25">
      <c r="B504" s="185"/>
      <c r="C504" s="185"/>
      <c r="D504" s="267"/>
      <c r="E504" s="185"/>
      <c r="F504" s="185"/>
      <c r="G504" s="185"/>
      <c r="M504" s="33"/>
      <c r="N504" s="33"/>
      <c r="O504" s="33"/>
      <c r="P504" s="33"/>
      <c r="Q504" s="33"/>
      <c r="S504" s="33"/>
      <c r="T504" s="33"/>
      <c r="U504" s="33"/>
      <c r="V504" s="33"/>
      <c r="W504" s="33"/>
      <c r="X504" s="33"/>
      <c r="Y504" s="33"/>
      <c r="Z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</row>
    <row r="505" spans="1:59" ht="27" customHeight="1" x14ac:dyDescent="0.25">
      <c r="B505" s="185"/>
      <c r="C505" s="185"/>
      <c r="D505" s="267"/>
      <c r="E505" s="185"/>
      <c r="F505" s="185"/>
      <c r="G505" s="185"/>
      <c r="M505" s="33"/>
      <c r="N505" s="33"/>
      <c r="O505" s="33"/>
      <c r="P505" s="33"/>
      <c r="Q505" s="33"/>
      <c r="S505" s="33"/>
      <c r="T505" s="33"/>
      <c r="U505" s="33"/>
      <c r="V505" s="33"/>
      <c r="W505" s="33"/>
      <c r="X505" s="33"/>
      <c r="Y505" s="33"/>
      <c r="Z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</row>
    <row r="506" spans="1:59" ht="27" customHeight="1" x14ac:dyDescent="0.25">
      <c r="B506" s="185"/>
      <c r="C506" s="185"/>
      <c r="D506" s="267"/>
      <c r="E506" s="185"/>
      <c r="F506" s="185"/>
      <c r="G506" s="185"/>
      <c r="M506" s="33"/>
      <c r="N506" s="33"/>
      <c r="O506" s="33"/>
      <c r="P506" s="33"/>
      <c r="Q506" s="33"/>
      <c r="S506" s="33"/>
      <c r="T506" s="33"/>
      <c r="U506" s="33"/>
      <c r="V506" s="33"/>
      <c r="W506" s="33"/>
      <c r="X506" s="33"/>
      <c r="Y506" s="33"/>
      <c r="Z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</row>
    <row r="507" spans="1:59" ht="27" customHeight="1" x14ac:dyDescent="0.25">
      <c r="B507" s="185"/>
      <c r="C507" s="185"/>
      <c r="D507" s="267"/>
      <c r="E507" s="185"/>
      <c r="F507" s="185"/>
      <c r="G507" s="185"/>
      <c r="M507" s="33"/>
      <c r="N507" s="33"/>
      <c r="O507" s="33"/>
      <c r="P507" s="33"/>
      <c r="Q507" s="33"/>
      <c r="S507" s="33"/>
      <c r="T507" s="33"/>
      <c r="U507" s="33"/>
      <c r="V507" s="33"/>
      <c r="W507" s="33"/>
      <c r="X507" s="33"/>
      <c r="Y507" s="33"/>
      <c r="Z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</row>
    <row r="508" spans="1:59" ht="27" customHeight="1" x14ac:dyDescent="0.25">
      <c r="B508" s="185"/>
      <c r="C508" s="185"/>
      <c r="D508" s="267"/>
      <c r="E508" s="185"/>
      <c r="F508" s="185"/>
      <c r="G508" s="185"/>
      <c r="M508" s="33"/>
      <c r="N508" s="33"/>
      <c r="O508" s="33"/>
      <c r="P508" s="33"/>
      <c r="Q508" s="33"/>
      <c r="S508" s="33"/>
      <c r="T508" s="33"/>
      <c r="U508" s="33"/>
      <c r="V508" s="33"/>
      <c r="W508" s="33"/>
      <c r="X508" s="33"/>
      <c r="Y508" s="33"/>
      <c r="Z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</row>
    <row r="509" spans="1:59" ht="27" customHeight="1" x14ac:dyDescent="0.25">
      <c r="B509" s="185"/>
      <c r="C509" s="185"/>
      <c r="D509" s="267"/>
      <c r="E509" s="185"/>
      <c r="F509" s="185"/>
      <c r="G509" s="185"/>
      <c r="M509" s="33"/>
      <c r="N509" s="33"/>
      <c r="O509" s="33"/>
      <c r="P509" s="33"/>
      <c r="Q509" s="33"/>
      <c r="S509" s="33"/>
      <c r="T509" s="33"/>
      <c r="U509" s="33"/>
      <c r="V509" s="33"/>
      <c r="W509" s="33"/>
      <c r="X509" s="33"/>
      <c r="Y509" s="33"/>
      <c r="Z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</row>
    <row r="510" spans="1:59" ht="27" customHeight="1" x14ac:dyDescent="0.25">
      <c r="B510" s="185"/>
      <c r="C510" s="185"/>
      <c r="D510" s="267"/>
      <c r="E510" s="185"/>
      <c r="F510" s="185"/>
      <c r="G510" s="185"/>
      <c r="M510" s="33"/>
      <c r="N510" s="33"/>
      <c r="O510" s="33"/>
      <c r="P510" s="33"/>
      <c r="Q510" s="33"/>
      <c r="S510" s="33"/>
      <c r="T510" s="33"/>
      <c r="U510" s="33"/>
      <c r="V510" s="33"/>
      <c r="W510" s="33"/>
      <c r="X510" s="33"/>
      <c r="Y510" s="33"/>
      <c r="Z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</row>
    <row r="511" spans="1:59" ht="27" customHeight="1" x14ac:dyDescent="0.25">
      <c r="B511" s="185"/>
      <c r="C511" s="185"/>
      <c r="D511" s="267"/>
      <c r="E511" s="185"/>
      <c r="F511" s="185"/>
      <c r="G511" s="185"/>
      <c r="M511" s="33"/>
      <c r="N511" s="33"/>
      <c r="O511" s="33"/>
      <c r="P511" s="33"/>
      <c r="Q511" s="33"/>
      <c r="S511" s="33"/>
      <c r="T511" s="33"/>
      <c r="U511" s="33"/>
      <c r="V511" s="33"/>
      <c r="W511" s="33"/>
      <c r="X511" s="33"/>
      <c r="Y511" s="33"/>
      <c r="Z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</row>
    <row r="512" spans="1:59" ht="27" customHeight="1" x14ac:dyDescent="0.25">
      <c r="B512" s="185"/>
      <c r="C512" s="185"/>
      <c r="D512" s="267"/>
      <c r="E512" s="185"/>
      <c r="F512" s="185"/>
      <c r="G512" s="185"/>
      <c r="M512" s="33"/>
      <c r="N512" s="33"/>
      <c r="O512" s="33"/>
      <c r="P512" s="33"/>
      <c r="Q512" s="33"/>
      <c r="S512" s="33"/>
      <c r="T512" s="33"/>
      <c r="U512" s="33"/>
      <c r="V512" s="33"/>
      <c r="W512" s="33"/>
      <c r="X512" s="33"/>
      <c r="Y512" s="33"/>
      <c r="Z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</row>
    <row r="513" spans="2:59" ht="27" customHeight="1" x14ac:dyDescent="0.25">
      <c r="B513" s="185"/>
      <c r="C513" s="185"/>
      <c r="D513" s="267"/>
      <c r="E513" s="185"/>
      <c r="F513" s="185"/>
      <c r="G513" s="185"/>
      <c r="I513" s="33"/>
      <c r="J513" s="33"/>
      <c r="K513" s="33"/>
      <c r="L513" s="33"/>
      <c r="M513" s="33"/>
      <c r="N513" s="33"/>
      <c r="O513" s="33"/>
      <c r="P513" s="33"/>
      <c r="Q513" s="33"/>
      <c r="S513" s="33"/>
      <c r="T513" s="33"/>
      <c r="U513" s="33"/>
      <c r="V513" s="33"/>
      <c r="W513" s="33"/>
      <c r="X513" s="33"/>
      <c r="Y513" s="33"/>
      <c r="Z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</row>
    <row r="514" spans="2:59" ht="27" customHeight="1" x14ac:dyDescent="0.25">
      <c r="B514" s="185"/>
      <c r="C514" s="185"/>
      <c r="D514" s="267"/>
      <c r="E514" s="185"/>
      <c r="F514" s="185"/>
      <c r="G514" s="185"/>
      <c r="I514" s="33"/>
      <c r="J514" s="33"/>
      <c r="K514" s="33"/>
      <c r="L514" s="33"/>
      <c r="M514" s="33"/>
      <c r="N514" s="33"/>
      <c r="O514" s="33"/>
      <c r="P514" s="33"/>
      <c r="Q514" s="33"/>
      <c r="S514" s="33"/>
      <c r="T514" s="33"/>
      <c r="U514" s="33"/>
      <c r="V514" s="33"/>
      <c r="W514" s="33"/>
      <c r="X514" s="33"/>
      <c r="Y514" s="33"/>
      <c r="Z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</row>
    <row r="515" spans="2:59" ht="27" customHeight="1" x14ac:dyDescent="0.25">
      <c r="B515" s="185"/>
      <c r="C515" s="185"/>
      <c r="D515" s="267"/>
      <c r="E515" s="185"/>
      <c r="F515" s="185"/>
      <c r="G515" s="185"/>
      <c r="I515" s="33"/>
      <c r="J515" s="33"/>
      <c r="K515" s="33"/>
      <c r="L515" s="33"/>
      <c r="M515" s="33"/>
      <c r="N515" s="33"/>
      <c r="O515" s="33"/>
      <c r="P515" s="33"/>
      <c r="Q515" s="33"/>
      <c r="S515" s="33"/>
      <c r="T515" s="33"/>
      <c r="U515" s="33"/>
      <c r="V515" s="33"/>
      <c r="W515" s="33"/>
      <c r="X515" s="33"/>
      <c r="Y515" s="33"/>
      <c r="Z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</row>
  </sheetData>
  <mergeCells count="108">
    <mergeCell ref="T236:T237"/>
    <mergeCell ref="U236:U237"/>
    <mergeCell ref="R236:R237"/>
    <mergeCell ref="E242:G242"/>
    <mergeCell ref="B272:H272"/>
    <mergeCell ref="E325:G325"/>
    <mergeCell ref="B321:I321"/>
    <mergeCell ref="B322:I322"/>
    <mergeCell ref="B323:I323"/>
    <mergeCell ref="D307:F307"/>
    <mergeCell ref="D308:D309"/>
    <mergeCell ref="E308:E309"/>
    <mergeCell ref="F308:F309"/>
    <mergeCell ref="E223:G223"/>
    <mergeCell ref="B239:I239"/>
    <mergeCell ref="B240:I240"/>
    <mergeCell ref="B220:I220"/>
    <mergeCell ref="B305:H305"/>
    <mergeCell ref="B290:H290"/>
    <mergeCell ref="B292:H292"/>
    <mergeCell ref="B291:H291"/>
    <mergeCell ref="S236:S237"/>
    <mergeCell ref="B274:H274"/>
    <mergeCell ref="D276:F276"/>
    <mergeCell ref="B238:I238"/>
    <mergeCell ref="D277:D278"/>
    <mergeCell ref="E277:E278"/>
    <mergeCell ref="F277:F278"/>
    <mergeCell ref="D295:D296"/>
    <mergeCell ref="E295:E296"/>
    <mergeCell ref="F295:F296"/>
    <mergeCell ref="B221:I221"/>
    <mergeCell ref="B164:I164"/>
    <mergeCell ref="E186:G186"/>
    <mergeCell ref="B204:I204"/>
    <mergeCell ref="B165:I165"/>
    <mergeCell ref="B184:I184"/>
    <mergeCell ref="E145:G145"/>
    <mergeCell ref="B219:I219"/>
    <mergeCell ref="B1:G1"/>
    <mergeCell ref="B2:G2"/>
    <mergeCell ref="B3:G3"/>
    <mergeCell ref="E42:G42"/>
    <mergeCell ref="B38:I38"/>
    <mergeCell ref="E5:G5"/>
    <mergeCell ref="B40:I40"/>
    <mergeCell ref="B39:I39"/>
    <mergeCell ref="B78:H78"/>
    <mergeCell ref="E6:E7"/>
    <mergeCell ref="F6:F7"/>
    <mergeCell ref="D82:F82"/>
    <mergeCell ref="B100:H100"/>
    <mergeCell ref="B80:H80"/>
    <mergeCell ref="B101:H101"/>
    <mergeCell ref="B123:I123"/>
    <mergeCell ref="D105:D106"/>
    <mergeCell ref="E105:E106"/>
    <mergeCell ref="F105:F106"/>
    <mergeCell ref="E127:E128"/>
    <mergeCell ref="F127:F128"/>
    <mergeCell ref="E43:E44"/>
    <mergeCell ref="F43:F44"/>
    <mergeCell ref="G43:G44"/>
    <mergeCell ref="D83:D84"/>
    <mergeCell ref="E83:E84"/>
    <mergeCell ref="F83:F84"/>
    <mergeCell ref="B102:H102"/>
    <mergeCell ref="B79:H79"/>
    <mergeCell ref="B122:I122"/>
    <mergeCell ref="D104:F104"/>
    <mergeCell ref="E126:G126"/>
    <mergeCell ref="B124:I124"/>
    <mergeCell ref="E187:E188"/>
    <mergeCell ref="F187:F188"/>
    <mergeCell ref="G187:G188"/>
    <mergeCell ref="E208:E209"/>
    <mergeCell ref="F208:F209"/>
    <mergeCell ref="G208:G209"/>
    <mergeCell ref="G127:G128"/>
    <mergeCell ref="E146:E147"/>
    <mergeCell ref="F146:F147"/>
    <mergeCell ref="G146:G147"/>
    <mergeCell ref="E168:E169"/>
    <mergeCell ref="F168:F169"/>
    <mergeCell ref="G168:G169"/>
    <mergeCell ref="B141:I141"/>
    <mergeCell ref="B163:I163"/>
    <mergeCell ref="E207:G207"/>
    <mergeCell ref="B205:I205"/>
    <mergeCell ref="B203:I203"/>
    <mergeCell ref="E167:G167"/>
    <mergeCell ref="B142:I142"/>
    <mergeCell ref="B183:I183"/>
    <mergeCell ref="B182:I182"/>
    <mergeCell ref="B143:I143"/>
    <mergeCell ref="E326:E327"/>
    <mergeCell ref="F326:F327"/>
    <mergeCell ref="G326:G327"/>
    <mergeCell ref="E224:E225"/>
    <mergeCell ref="F224:F225"/>
    <mergeCell ref="G224:G225"/>
    <mergeCell ref="E243:E244"/>
    <mergeCell ref="F243:F244"/>
    <mergeCell ref="G243:G244"/>
    <mergeCell ref="B273:H273"/>
    <mergeCell ref="B304:H304"/>
    <mergeCell ref="B303:H303"/>
    <mergeCell ref="D294:F294"/>
  </mergeCells>
  <phoneticPr fontId="13" type="noConversion"/>
  <pageMargins left="0.75" right="0.5" top="0.74803149606299202" bottom="0.98425196850393704" header="0.511811023622047" footer="0.511811023622047"/>
  <pageSetup paperSize="9" scale="56" orientation="portrait" r:id="rId1"/>
  <headerFooter alignWithMargins="0">
    <oddFooter>&amp;Rhttp://www.atta.or.th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I33"/>
  <sheetViews>
    <sheetView zoomScale="70" zoomScaleNormal="70" workbookViewId="0">
      <selection activeCell="D4" sqref="D4:D33"/>
    </sheetView>
  </sheetViews>
  <sheetFormatPr defaultRowHeight="13.2" x14ac:dyDescent="0.25"/>
  <cols>
    <col min="2" max="2" width="5.5546875" bestFit="1" customWidth="1"/>
    <col min="3" max="3" width="31" bestFit="1" customWidth="1"/>
    <col min="4" max="4" width="14.44140625" bestFit="1" customWidth="1"/>
    <col min="5" max="7" width="13.109375" customWidth="1"/>
    <col min="8" max="9" width="18.6640625" bestFit="1" customWidth="1"/>
  </cols>
  <sheetData>
    <row r="1" spans="2:9" ht="27.6" x14ac:dyDescent="0.25">
      <c r="B1" s="343" t="s">
        <v>309</v>
      </c>
      <c r="C1" s="343"/>
      <c r="D1" s="343"/>
      <c r="E1" s="343"/>
      <c r="F1" s="343"/>
      <c r="G1" s="343"/>
      <c r="H1" s="343"/>
      <c r="I1" s="343"/>
    </row>
    <row r="2" spans="2:9" ht="27.6" x14ac:dyDescent="0.25">
      <c r="B2" s="343" t="str">
        <f>+'TOP 15'!B40:H40</f>
        <v>1 January - 20 January 2020</v>
      </c>
      <c r="C2" s="343"/>
      <c r="D2" s="343"/>
      <c r="E2" s="343"/>
      <c r="F2" s="343"/>
      <c r="G2" s="343"/>
      <c r="H2" s="343"/>
      <c r="I2" s="343"/>
    </row>
    <row r="3" spans="2:9" ht="25.2" thickBot="1" x14ac:dyDescent="0.3">
      <c r="B3" s="33"/>
      <c r="C3" s="33"/>
      <c r="D3" s="33"/>
      <c r="E3" s="33"/>
      <c r="F3" s="33"/>
      <c r="G3" s="33"/>
      <c r="H3" s="33"/>
      <c r="I3" s="33"/>
    </row>
    <row r="4" spans="2:9" ht="24.6" x14ac:dyDescent="0.25">
      <c r="B4" s="69" t="s">
        <v>172</v>
      </c>
      <c r="C4" s="63" t="s">
        <v>173</v>
      </c>
      <c r="D4" s="222"/>
      <c r="E4" s="344" t="s">
        <v>162</v>
      </c>
      <c r="F4" s="345"/>
      <c r="G4" s="345"/>
      <c r="H4" s="63" t="s">
        <v>147</v>
      </c>
      <c r="I4" s="64" t="s">
        <v>147</v>
      </c>
    </row>
    <row r="5" spans="2:9" ht="26.4" x14ac:dyDescent="0.25">
      <c r="B5" s="70"/>
      <c r="C5" s="52"/>
      <c r="D5" s="223" t="s">
        <v>328</v>
      </c>
      <c r="E5" s="149" t="s">
        <v>325</v>
      </c>
      <c r="F5" s="53">
        <v>2014</v>
      </c>
      <c r="G5" s="79">
        <v>2013</v>
      </c>
      <c r="H5" s="54" t="s">
        <v>163</v>
      </c>
      <c r="I5" s="71" t="s">
        <v>163</v>
      </c>
    </row>
    <row r="6" spans="2:9" ht="25.2" thickBot="1" x14ac:dyDescent="0.3">
      <c r="B6" s="65"/>
      <c r="C6" s="66"/>
      <c r="D6" s="155"/>
      <c r="E6" s="72"/>
      <c r="F6" s="73"/>
      <c r="G6" s="80"/>
      <c r="H6" s="105" t="s">
        <v>326</v>
      </c>
      <c r="I6" s="104" t="s">
        <v>327</v>
      </c>
    </row>
    <row r="7" spans="2:9" ht="26.4" x14ac:dyDescent="0.25">
      <c r="B7" s="175">
        <v>1</v>
      </c>
      <c r="C7" s="82" t="str">
        <f>+'TOP 15'!C45</f>
        <v xml:space="preserve">  CHINA</v>
      </c>
      <c r="D7" s="224">
        <v>1300431</v>
      </c>
      <c r="E7" s="67">
        <f>+'TOP 15'!E45</f>
        <v>174930</v>
      </c>
      <c r="F7" s="67">
        <f>+'TOP 15'!F45</f>
        <v>177293</v>
      </c>
      <c r="G7" s="67">
        <f>+'TOP 15'!G45</f>
        <v>192147</v>
      </c>
      <c r="H7" s="189">
        <f t="shared" ref="H7:H24" si="0">+ROUND((E7-G7)/G7*100,2)</f>
        <v>-8.9600000000000009</v>
      </c>
      <c r="I7" s="188">
        <f t="shared" ref="I7:I24" si="1">+ROUND((E7-F7)/F7*100,2)</f>
        <v>-1.33</v>
      </c>
    </row>
    <row r="8" spans="2:9" ht="26.4" x14ac:dyDescent="0.25">
      <c r="B8" s="175">
        <v>2</v>
      </c>
      <c r="C8" s="82" t="str">
        <f>+'TOP 15'!C49</f>
        <v xml:space="preserve">  RUSSIA</v>
      </c>
      <c r="D8" s="224">
        <v>512514</v>
      </c>
      <c r="E8" s="67">
        <f>+'TOP 15'!E49</f>
        <v>9864</v>
      </c>
      <c r="F8" s="67">
        <f>+'TOP 15'!F49</f>
        <v>12802</v>
      </c>
      <c r="G8" s="67">
        <f>+'TOP 15'!G49</f>
        <v>14740</v>
      </c>
      <c r="H8" s="189">
        <f t="shared" si="0"/>
        <v>-33.08</v>
      </c>
      <c r="I8" s="188">
        <f t="shared" si="1"/>
        <v>-22.95</v>
      </c>
    </row>
    <row r="9" spans="2:9" ht="26.4" x14ac:dyDescent="0.25">
      <c r="B9" s="175">
        <v>3</v>
      </c>
      <c r="C9" s="82" t="str">
        <f>+'TOP 15'!C48</f>
        <v xml:space="preserve">  JAPAN</v>
      </c>
      <c r="D9" s="225">
        <v>117444</v>
      </c>
      <c r="E9" s="55">
        <f>+'TOP 15'!E48</f>
        <v>10511</v>
      </c>
      <c r="F9" s="55">
        <f>+'TOP 15'!F48</f>
        <v>10554</v>
      </c>
      <c r="G9" s="55">
        <f>+'TOP 15'!G48</f>
        <v>10243</v>
      </c>
      <c r="H9" s="189">
        <f t="shared" si="0"/>
        <v>2.62</v>
      </c>
      <c r="I9" s="188">
        <f t="shared" si="1"/>
        <v>-0.41</v>
      </c>
    </row>
    <row r="10" spans="2:9" ht="26.4" x14ac:dyDescent="0.25">
      <c r="B10" s="175">
        <v>4</v>
      </c>
      <c r="C10" s="82" t="str">
        <f>+'TOP 15'!C46</f>
        <v xml:space="preserve">  KOREA</v>
      </c>
      <c r="D10" s="224">
        <v>98790</v>
      </c>
      <c r="E10" s="67">
        <f>+'TOP 15'!E46</f>
        <v>13820</v>
      </c>
      <c r="F10" s="67">
        <f>+'TOP 15'!F46</f>
        <v>17898</v>
      </c>
      <c r="G10" s="67">
        <f>+'TOP 15'!G46</f>
        <v>20601</v>
      </c>
      <c r="H10" s="189">
        <f t="shared" si="0"/>
        <v>-32.92</v>
      </c>
      <c r="I10" s="188">
        <f t="shared" si="1"/>
        <v>-22.78</v>
      </c>
    </row>
    <row r="11" spans="2:9" ht="26.4" x14ac:dyDescent="0.25">
      <c r="B11" s="175">
        <v>5</v>
      </c>
      <c r="C11" s="82" t="str">
        <f>+'TOP 15'!C47</f>
        <v xml:space="preserve">  INDIA</v>
      </c>
      <c r="D11" s="225">
        <v>160388</v>
      </c>
      <c r="E11" s="55">
        <f>+'TOP 15'!E47</f>
        <v>13006</v>
      </c>
      <c r="F11" s="55">
        <f>+'TOP 15'!F47</f>
        <v>15760</v>
      </c>
      <c r="G11" s="55">
        <f>+'TOP 15'!G47</f>
        <v>11621</v>
      </c>
      <c r="H11" s="190">
        <f t="shared" si="0"/>
        <v>11.92</v>
      </c>
      <c r="I11" s="188">
        <f t="shared" si="1"/>
        <v>-17.47</v>
      </c>
    </row>
    <row r="12" spans="2:9" ht="26.4" x14ac:dyDescent="0.25">
      <c r="B12" s="175">
        <v>6</v>
      </c>
      <c r="C12" s="82" t="str">
        <f>+'TOP 15'!C50</f>
        <v xml:space="preserve">  VIETNAM</v>
      </c>
      <c r="D12" s="224">
        <v>68199</v>
      </c>
      <c r="E12" s="67">
        <f>+'TOP 15'!E50</f>
        <v>8619</v>
      </c>
      <c r="F12" s="67">
        <f>+'TOP 15'!F50</f>
        <v>7148</v>
      </c>
      <c r="G12" s="67">
        <f>+'TOP 15'!G50</f>
        <v>7476</v>
      </c>
      <c r="H12" s="189">
        <f t="shared" si="0"/>
        <v>15.29</v>
      </c>
      <c r="I12" s="188">
        <f t="shared" si="1"/>
        <v>20.58</v>
      </c>
    </row>
    <row r="13" spans="2:9" ht="26.4" x14ac:dyDescent="0.25">
      <c r="B13" s="175">
        <v>7</v>
      </c>
      <c r="C13" s="82" t="str">
        <f>+'TOP 15'!C51</f>
        <v xml:space="preserve">  GERMANY</v>
      </c>
      <c r="D13" s="224">
        <v>45422</v>
      </c>
      <c r="E13" s="67">
        <f>+'TOP 15'!E51</f>
        <v>5237</v>
      </c>
      <c r="F13" s="67">
        <f>+'TOP 15'!F51</f>
        <v>3914</v>
      </c>
      <c r="G13" s="67">
        <f>+'TOP 15'!G51</f>
        <v>5313</v>
      </c>
      <c r="H13" s="189">
        <f t="shared" si="0"/>
        <v>-1.43</v>
      </c>
      <c r="I13" s="188">
        <f t="shared" si="1"/>
        <v>33.799999999999997</v>
      </c>
    </row>
    <row r="14" spans="2:9" ht="26.4" x14ac:dyDescent="0.25">
      <c r="B14" s="175">
        <v>8</v>
      </c>
      <c r="C14" s="82" t="str">
        <f>+'TOP 15'!C52</f>
        <v xml:space="preserve">  INDONESIA</v>
      </c>
      <c r="D14" s="225">
        <v>48212</v>
      </c>
      <c r="E14" s="55">
        <f>+'TOP 15'!E52</f>
        <v>4965</v>
      </c>
      <c r="F14" s="55">
        <f>+'TOP 15'!F52</f>
        <v>4372</v>
      </c>
      <c r="G14" s="55">
        <f>+'TOP 15'!G52</f>
        <v>4174</v>
      </c>
      <c r="H14" s="189">
        <f t="shared" si="0"/>
        <v>18.95</v>
      </c>
      <c r="I14" s="188">
        <f t="shared" si="1"/>
        <v>13.56</v>
      </c>
    </row>
    <row r="15" spans="2:9" ht="26.4" x14ac:dyDescent="0.25">
      <c r="B15" s="175">
        <v>9</v>
      </c>
      <c r="C15" s="82" t="str">
        <f>+'TOP 15'!C58</f>
        <v xml:space="preserve">  HONGKONG</v>
      </c>
      <c r="D15" s="225">
        <v>37364</v>
      </c>
      <c r="E15" s="55">
        <f>+'TOP 15'!E58</f>
        <v>1555</v>
      </c>
      <c r="F15" s="55">
        <f>+'TOP 15'!F58</f>
        <v>1806</v>
      </c>
      <c r="G15" s="55">
        <f>+'TOP 15'!G58</f>
        <v>2051</v>
      </c>
      <c r="H15" s="189">
        <f>+ROUND((E15-G15)/G15*100,2)</f>
        <v>-24.18</v>
      </c>
      <c r="I15" s="188">
        <f>+ROUND((E15-F15)/F15*100,2)</f>
        <v>-13.9</v>
      </c>
    </row>
    <row r="16" spans="2:9" ht="26.4" x14ac:dyDescent="0.25">
      <c r="B16" s="175">
        <v>10</v>
      </c>
      <c r="C16" s="82" t="str">
        <f>+'TOP 15'!C53</f>
        <v xml:space="preserve">  TAIWAN</v>
      </c>
      <c r="D16" s="225">
        <v>53964</v>
      </c>
      <c r="E16" s="55">
        <f>+'TOP 15'!E53</f>
        <v>4358</v>
      </c>
      <c r="F16" s="55">
        <f>+'TOP 15'!F53</f>
        <v>3615</v>
      </c>
      <c r="G16" s="55">
        <f>+'TOP 15'!G53</f>
        <v>2704</v>
      </c>
      <c r="H16" s="189">
        <f t="shared" si="0"/>
        <v>61.17</v>
      </c>
      <c r="I16" s="188">
        <f t="shared" si="1"/>
        <v>20.55</v>
      </c>
    </row>
    <row r="17" spans="2:9" ht="26.4" x14ac:dyDescent="0.25">
      <c r="B17" s="175">
        <v>11</v>
      </c>
      <c r="C17" s="82" t="str">
        <f>+'TOP 15'!C55</f>
        <v xml:space="preserve">  U.K.</v>
      </c>
      <c r="D17" s="224">
        <v>42239</v>
      </c>
      <c r="E17" s="67">
        <f>+'TOP 15'!E55</f>
        <v>3123</v>
      </c>
      <c r="F17" s="67">
        <f>+'TOP 15'!F55</f>
        <v>5984</v>
      </c>
      <c r="G17" s="67">
        <f>+'TOP 15'!G55</f>
        <v>5777</v>
      </c>
      <c r="H17" s="190">
        <f>+ROUND((E17-G17)/G17*100,2)</f>
        <v>-45.94</v>
      </c>
      <c r="I17" s="188">
        <f>+ROUND((E17-F17)/F17*100,2)</f>
        <v>-47.81</v>
      </c>
    </row>
    <row r="18" spans="2:9" ht="26.4" x14ac:dyDescent="0.25">
      <c r="B18" s="175">
        <v>12</v>
      </c>
      <c r="C18" s="82" t="str">
        <f>+'TOP 15'!C54</f>
        <v xml:space="preserve">  FRANCE</v>
      </c>
      <c r="D18" s="225">
        <v>43338</v>
      </c>
      <c r="E18" s="55">
        <f>+'TOP 15'!E54</f>
        <v>3148</v>
      </c>
      <c r="F18" s="55">
        <f>+'TOP 15'!F54</f>
        <v>3126</v>
      </c>
      <c r="G18" s="55">
        <f>+'TOP 15'!G54</f>
        <v>3408</v>
      </c>
      <c r="H18" s="190">
        <f t="shared" si="0"/>
        <v>-7.63</v>
      </c>
      <c r="I18" s="188">
        <f t="shared" si="1"/>
        <v>0.7</v>
      </c>
    </row>
    <row r="19" spans="2:9" ht="26.4" x14ac:dyDescent="0.25">
      <c r="B19" s="175">
        <v>13</v>
      </c>
      <c r="C19" s="82" t="str">
        <f>+'TOP 15'!C61</f>
        <v xml:space="preserve">  MALAYSIA</v>
      </c>
      <c r="D19" s="225">
        <v>18359</v>
      </c>
      <c r="E19" s="55">
        <f>+'TOP 15'!E61</f>
        <v>1134</v>
      </c>
      <c r="F19" s="55">
        <f>+'TOP 15'!F61</f>
        <v>1615</v>
      </c>
      <c r="G19" s="55">
        <f>+'TOP 15'!G61</f>
        <v>985</v>
      </c>
      <c r="H19" s="189">
        <f t="shared" si="0"/>
        <v>15.13</v>
      </c>
      <c r="I19" s="188">
        <f t="shared" si="1"/>
        <v>-29.78</v>
      </c>
    </row>
    <row r="20" spans="2:9" ht="26.4" x14ac:dyDescent="0.25">
      <c r="B20" s="175">
        <v>14</v>
      </c>
      <c r="C20" s="82" t="str">
        <f>+'TOP 15'!C56</f>
        <v xml:space="preserve">  U.S.A.</v>
      </c>
      <c r="D20" s="225">
        <v>20467</v>
      </c>
      <c r="E20" s="55">
        <f>+'TOP 15'!E56</f>
        <v>2300</v>
      </c>
      <c r="F20" s="55">
        <f>+'TOP 15'!F56</f>
        <v>2236</v>
      </c>
      <c r="G20" s="55">
        <f>+'TOP 15'!G56</f>
        <v>2436</v>
      </c>
      <c r="H20" s="189">
        <f t="shared" si="0"/>
        <v>-5.58</v>
      </c>
      <c r="I20" s="188">
        <f t="shared" si="1"/>
        <v>2.86</v>
      </c>
    </row>
    <row r="21" spans="2:9" ht="26.4" x14ac:dyDescent="0.25">
      <c r="B21" s="175">
        <v>15</v>
      </c>
      <c r="C21" s="82" t="str">
        <f>+'TOP 15'!C65</f>
        <v xml:space="preserve">  SINGAPORE</v>
      </c>
      <c r="D21" s="224">
        <v>14326</v>
      </c>
      <c r="E21" s="67">
        <f>+'TOP 15'!E65</f>
        <v>770</v>
      </c>
      <c r="F21" s="67">
        <f>+'TOP 15'!F65</f>
        <v>836</v>
      </c>
      <c r="G21" s="67">
        <f>+'TOP 15'!G65</f>
        <v>1109</v>
      </c>
      <c r="H21" s="190">
        <f t="shared" si="0"/>
        <v>-30.57</v>
      </c>
      <c r="I21" s="188">
        <f t="shared" si="1"/>
        <v>-7.89</v>
      </c>
    </row>
    <row r="22" spans="2:9" ht="26.4" x14ac:dyDescent="0.25">
      <c r="B22" s="175">
        <v>16</v>
      </c>
      <c r="C22" s="82" t="str">
        <f>+'TOP 15'!C63</f>
        <v xml:space="preserve">  TURKISH</v>
      </c>
      <c r="D22" s="224">
        <v>7646</v>
      </c>
      <c r="E22" s="67">
        <f>+'TOP 15'!E63</f>
        <v>831</v>
      </c>
      <c r="F22" s="67">
        <f>+'TOP 15'!F63</f>
        <v>450</v>
      </c>
      <c r="G22" s="67">
        <f>+'TOP 15'!G63</f>
        <v>745</v>
      </c>
      <c r="H22" s="189">
        <f t="shared" si="0"/>
        <v>11.54</v>
      </c>
      <c r="I22" s="188">
        <f t="shared" si="1"/>
        <v>84.67</v>
      </c>
    </row>
    <row r="23" spans="2:9" ht="27" thickBot="1" x14ac:dyDescent="0.3">
      <c r="B23" s="175">
        <v>17</v>
      </c>
      <c r="C23" s="82" t="str">
        <f>+'TOP 15'!C57</f>
        <v xml:space="preserve">  ITALY</v>
      </c>
      <c r="D23" s="224">
        <v>15437</v>
      </c>
      <c r="E23" s="67">
        <f>+'TOP 15'!E57</f>
        <v>1699</v>
      </c>
      <c r="F23" s="67">
        <f>+'TOP 15'!F57</f>
        <v>1217</v>
      </c>
      <c r="G23" s="67">
        <f>+'TOP 15'!G57</f>
        <v>1429</v>
      </c>
      <c r="H23" s="189">
        <f t="shared" si="0"/>
        <v>18.89</v>
      </c>
      <c r="I23" s="188">
        <f t="shared" si="1"/>
        <v>39.61</v>
      </c>
    </row>
    <row r="24" spans="2:9" ht="27" hidden="1" thickBot="1" x14ac:dyDescent="0.3">
      <c r="B24" s="175">
        <v>18</v>
      </c>
      <c r="C24" s="82" t="str">
        <f>+'TOP 15'!C64</f>
        <v xml:space="preserve">  AUSTRALIA</v>
      </c>
      <c r="D24" s="225">
        <v>22363</v>
      </c>
      <c r="E24" s="55">
        <f>+'TOP 15'!E64</f>
        <v>791</v>
      </c>
      <c r="F24" s="55">
        <f>+'TOP 15'!F64</f>
        <v>1058</v>
      </c>
      <c r="G24" s="55">
        <f>+'TOP 15'!G64</f>
        <v>1211</v>
      </c>
      <c r="H24" s="189">
        <f t="shared" si="0"/>
        <v>-34.68</v>
      </c>
      <c r="I24" s="188">
        <f t="shared" si="1"/>
        <v>-25.24</v>
      </c>
    </row>
    <row r="25" spans="2:9" ht="27" hidden="1" thickBot="1" x14ac:dyDescent="0.3">
      <c r="B25" s="175">
        <v>19</v>
      </c>
      <c r="C25" s="82" t="str">
        <f>+'TOP 15'!C62</f>
        <v xml:space="preserve">  SPAIN</v>
      </c>
      <c r="D25" s="225">
        <v>17194</v>
      </c>
      <c r="E25" s="55">
        <f>+'TOP 15'!E62</f>
        <v>883</v>
      </c>
      <c r="F25" s="55">
        <f>+'TOP 15'!F62</f>
        <v>807</v>
      </c>
      <c r="G25" s="55">
        <f>+'TOP 15'!G62</f>
        <v>1135</v>
      </c>
      <c r="H25" s="189" t="e">
        <f>+ROUND((E124-G124)/G124*100,2)</f>
        <v>#DIV/0!</v>
      </c>
      <c r="I25" s="188" t="e">
        <f>+ROUND((E124-F124)/F124*100,2)</f>
        <v>#DIV/0!</v>
      </c>
    </row>
    <row r="26" spans="2:9" ht="27" hidden="1" thickBot="1" x14ac:dyDescent="0.3">
      <c r="B26" s="175">
        <v>20</v>
      </c>
      <c r="C26" s="82" t="str">
        <f>+'TOP 15'!C66</f>
        <v xml:space="preserve">  PHILIPPINO</v>
      </c>
      <c r="D26" s="224">
        <v>7003</v>
      </c>
      <c r="E26" s="67">
        <f>+'TOP 15'!E66</f>
        <v>737</v>
      </c>
      <c r="F26" s="67">
        <f>+'TOP 15'!F66</f>
        <v>842</v>
      </c>
      <c r="G26" s="67">
        <f>+'TOP 15'!G66</f>
        <v>318</v>
      </c>
      <c r="H26" s="190">
        <f>+ROUND((E26-G26)/G26*100,2)</f>
        <v>131.76</v>
      </c>
      <c r="I26" s="191">
        <f>+ROUND((E26-F26)/F26*100,2)</f>
        <v>-12.47</v>
      </c>
    </row>
    <row r="27" spans="2:9" ht="27" hidden="1" thickBot="1" x14ac:dyDescent="0.3">
      <c r="B27" s="175">
        <v>21</v>
      </c>
      <c r="C27" s="82" t="str">
        <f>+'TOP 15'!C67</f>
        <v xml:space="preserve">  HOLLAND</v>
      </c>
      <c r="D27" s="224">
        <v>6286</v>
      </c>
      <c r="E27" s="67">
        <f>+'TOP 15'!E67</f>
        <v>550</v>
      </c>
      <c r="F27" s="67">
        <f>+'TOP 15'!F67</f>
        <v>647</v>
      </c>
      <c r="G27" s="67">
        <f>+'TOP 15'!G67</f>
        <v>507</v>
      </c>
      <c r="H27" s="190">
        <f>+ROUND((E27-G27)/G27*100,2)</f>
        <v>8.48</v>
      </c>
      <c r="I27" s="191">
        <f>+ROUND((E27-F27)/F27*100,2)</f>
        <v>-14.99</v>
      </c>
    </row>
    <row r="28" spans="2:9" ht="27" hidden="1" thickBot="1" x14ac:dyDescent="0.3">
      <c r="B28" s="175">
        <v>17</v>
      </c>
      <c r="C28" s="82" t="str">
        <f>+'TOP 15'!C71</f>
        <v xml:space="preserve">  FINLAND</v>
      </c>
      <c r="D28" s="224">
        <v>1737</v>
      </c>
      <c r="E28" s="67">
        <f>+'TOP 15'!E71</f>
        <v>187</v>
      </c>
      <c r="F28" s="67">
        <f>+'TOP 15'!F71</f>
        <v>162</v>
      </c>
      <c r="G28" s="67">
        <f>+'TOP 15'!G71</f>
        <v>181</v>
      </c>
      <c r="H28" s="190">
        <f t="shared" ref="H28:H33" si="2">+ROUND((E28-G28)/G28*100,2)</f>
        <v>3.31</v>
      </c>
      <c r="I28" s="188">
        <f t="shared" ref="I28:I33" si="3">+ROUND((E28-F28)/F28*100,2)</f>
        <v>15.43</v>
      </c>
    </row>
    <row r="29" spans="2:9" ht="26.4" x14ac:dyDescent="0.25">
      <c r="B29" s="175">
        <v>18</v>
      </c>
      <c r="C29" s="83" t="str">
        <f>+'TOP 15'!C69</f>
        <v xml:space="preserve">  DENMARK</v>
      </c>
      <c r="D29" s="226">
        <v>7718</v>
      </c>
      <c r="E29" s="56">
        <f>+'TOP 15'!E69</f>
        <v>455</v>
      </c>
      <c r="F29" s="56">
        <f>+'TOP 15'!F69</f>
        <v>423</v>
      </c>
      <c r="G29" s="56">
        <f>+'TOP 15'!G69</f>
        <v>495</v>
      </c>
      <c r="H29" s="192">
        <f t="shared" si="2"/>
        <v>-8.08</v>
      </c>
      <c r="I29" s="193">
        <f t="shared" si="3"/>
        <v>7.57</v>
      </c>
    </row>
    <row r="30" spans="2:9" ht="26.4" x14ac:dyDescent="0.25">
      <c r="B30" s="175">
        <v>19</v>
      </c>
      <c r="C30" s="84" t="str">
        <f>+'TOP 15'!C70</f>
        <v xml:space="preserve">  NORWAY</v>
      </c>
      <c r="D30" s="225">
        <v>1747</v>
      </c>
      <c r="E30" s="55">
        <f>+'TOP 15'!E70</f>
        <v>229</v>
      </c>
      <c r="F30" s="55">
        <f>+'TOP 15'!F70</f>
        <v>184</v>
      </c>
      <c r="G30" s="55">
        <f>+'TOP 15'!G70</f>
        <v>225</v>
      </c>
      <c r="H30" s="194">
        <f>+ROUND((E30-G30)/G30*100,2)</f>
        <v>1.78</v>
      </c>
      <c r="I30" s="195">
        <f>+ROUND((E30-F30)/F30*100,2)</f>
        <v>24.46</v>
      </c>
    </row>
    <row r="31" spans="2:9" ht="27" thickBot="1" x14ac:dyDescent="0.3">
      <c r="B31" s="175">
        <v>20</v>
      </c>
      <c r="C31" s="85" t="str">
        <f>+'TOP 15'!C72</f>
        <v xml:space="preserve">  SWEDEN</v>
      </c>
      <c r="D31" s="227">
        <v>1994</v>
      </c>
      <c r="E31" s="62">
        <f>+'TOP 15'!E72</f>
        <v>67</v>
      </c>
      <c r="F31" s="62">
        <f>+'TOP 15'!F72</f>
        <v>104</v>
      </c>
      <c r="G31" s="62">
        <f>+'TOP 15'!G72</f>
        <v>166</v>
      </c>
      <c r="H31" s="221">
        <f t="shared" si="2"/>
        <v>-59.64</v>
      </c>
      <c r="I31" s="197">
        <f t="shared" si="3"/>
        <v>-35.58</v>
      </c>
    </row>
    <row r="32" spans="2:9" ht="27" hidden="1" thickBot="1" x14ac:dyDescent="0.3">
      <c r="B32" s="176"/>
      <c r="C32" s="181" t="e">
        <f>+'TOP 15'!#REF!</f>
        <v>#REF!</v>
      </c>
      <c r="D32" s="224"/>
      <c r="E32" s="67" t="e">
        <f>+'TOP 15'!#REF!</f>
        <v>#REF!</v>
      </c>
      <c r="F32" s="68" t="e">
        <f>+'TOP 15'!#REF!</f>
        <v>#REF!</v>
      </c>
      <c r="G32" s="68" t="e">
        <f>+'TOP 15'!#REF!</f>
        <v>#REF!</v>
      </c>
      <c r="H32" s="196" t="e">
        <f t="shared" si="2"/>
        <v>#REF!</v>
      </c>
      <c r="I32" s="197" t="e">
        <f t="shared" si="3"/>
        <v>#REF!</v>
      </c>
    </row>
    <row r="33" spans="2:9" ht="27" thickBot="1" x14ac:dyDescent="0.3">
      <c r="B33" s="162"/>
      <c r="C33" s="177" t="s">
        <v>245</v>
      </c>
      <c r="D33" s="228">
        <f>SUM(D29:D31)</f>
        <v>11459</v>
      </c>
      <c r="E33" s="96">
        <f>+'TOP 15'!E73</f>
        <v>938</v>
      </c>
      <c r="F33" s="108">
        <f>+'TOP 15'!F73</f>
        <v>873</v>
      </c>
      <c r="G33" s="108">
        <f>+'TOP 15'!G73</f>
        <v>1067</v>
      </c>
      <c r="H33" s="198">
        <f t="shared" si="2"/>
        <v>-12.09</v>
      </c>
      <c r="I33" s="199">
        <f t="shared" si="3"/>
        <v>7.45</v>
      </c>
    </row>
  </sheetData>
  <mergeCells count="3">
    <mergeCell ref="B1:I1"/>
    <mergeCell ref="B2:I2"/>
    <mergeCell ref="E4:G4"/>
  </mergeCells>
  <pageMargins left="0.70866141732283472" right="9.8425196850393706E-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B1:AM191"/>
  <sheetViews>
    <sheetView zoomScale="55" zoomScaleNormal="55" workbookViewId="0">
      <selection sqref="A1:XFD1048576"/>
    </sheetView>
  </sheetViews>
  <sheetFormatPr defaultColWidth="9.109375" defaultRowHeight="30" customHeight="1" x14ac:dyDescent="0.6"/>
  <cols>
    <col min="1" max="1" width="2.88671875" style="18" customWidth="1"/>
    <col min="2" max="2" width="10.109375" style="18" customWidth="1"/>
    <col min="3" max="3" width="9.6640625" style="18" customWidth="1"/>
    <col min="4" max="4" width="9.33203125" style="18" customWidth="1"/>
    <col min="5" max="5" width="9.44140625" style="18" customWidth="1"/>
    <col min="6" max="6" width="9.6640625" style="18" customWidth="1"/>
    <col min="7" max="7" width="9.33203125" style="18" customWidth="1"/>
    <col min="8" max="8" width="9.44140625" style="18" customWidth="1"/>
    <col min="9" max="9" width="9.6640625" style="18" customWidth="1"/>
    <col min="10" max="10" width="9.33203125" style="18" customWidth="1"/>
    <col min="11" max="11" width="11.33203125" style="18" bestFit="1" customWidth="1"/>
    <col min="12" max="12" width="9.6640625" style="18" customWidth="1"/>
    <col min="13" max="13" width="9.33203125" style="18" customWidth="1"/>
    <col min="14" max="14" width="9.44140625" style="18" customWidth="1"/>
    <col min="15" max="15" width="9.6640625" style="18" customWidth="1"/>
    <col min="16" max="16" width="9.33203125" style="18" customWidth="1"/>
    <col min="17" max="17" width="10.33203125" style="18" customWidth="1"/>
    <col min="18" max="18" width="9.6640625" style="18" customWidth="1"/>
    <col min="19" max="19" width="9.33203125" style="18" customWidth="1"/>
    <col min="20" max="20" width="9.44140625" style="18" customWidth="1"/>
    <col min="21" max="21" width="11.88671875" style="18" bestFit="1" customWidth="1"/>
    <col min="22" max="23" width="11.33203125" style="18" customWidth="1"/>
    <col min="24" max="24" width="9.6640625" style="18" customWidth="1"/>
    <col min="25" max="25" width="10.33203125" style="18" customWidth="1"/>
    <col min="26" max="26" width="9.44140625" style="18" customWidth="1"/>
    <col min="27" max="27" width="9.6640625" style="18" customWidth="1"/>
    <col min="28" max="28" width="9.33203125" style="18" customWidth="1"/>
    <col min="29" max="29" width="9.44140625" style="18" customWidth="1"/>
    <col min="30" max="30" width="9.6640625" style="18" customWidth="1"/>
    <col min="31" max="31" width="9.33203125" style="18" customWidth="1"/>
    <col min="32" max="32" width="10.109375" style="18" bestFit="1" customWidth="1"/>
    <col min="33" max="33" width="11.109375" style="78" bestFit="1" customWidth="1"/>
    <col min="34" max="34" width="10.44140625" style="78" bestFit="1" customWidth="1"/>
    <col min="35" max="35" width="10.33203125" style="78" bestFit="1" customWidth="1"/>
    <col min="36" max="36" width="13.109375" style="18" hidden="1" customWidth="1"/>
    <col min="37" max="37" width="11.88671875" style="78" bestFit="1" customWidth="1"/>
    <col min="38" max="39" width="19.88671875" style="78" customWidth="1"/>
    <col min="40" max="16384" width="9.109375" style="18"/>
  </cols>
  <sheetData>
    <row r="1" spans="2:38" ht="23.4" x14ac:dyDescent="0.6">
      <c r="C1" s="18" t="s">
        <v>144</v>
      </c>
    </row>
    <row r="2" spans="2:38" ht="23.4" hidden="1" x14ac:dyDescent="0.6">
      <c r="C2" s="78" t="s">
        <v>145</v>
      </c>
    </row>
    <row r="3" spans="2:38" ht="23.4" x14ac:dyDescent="0.6">
      <c r="C3" s="18" t="s">
        <v>355</v>
      </c>
    </row>
    <row r="5" spans="2:38" ht="30" customHeight="1" x14ac:dyDescent="0.6">
      <c r="B5" s="23" t="s">
        <v>101</v>
      </c>
      <c r="C5" s="356" t="s">
        <v>53</v>
      </c>
      <c r="D5" s="357"/>
      <c r="E5" s="358"/>
      <c r="F5" s="356" t="s">
        <v>16</v>
      </c>
      <c r="G5" s="357"/>
      <c r="H5" s="358"/>
      <c r="I5" s="356" t="s">
        <v>68</v>
      </c>
      <c r="J5" s="357"/>
      <c r="K5" s="358"/>
      <c r="L5" s="356" t="s">
        <v>94</v>
      </c>
      <c r="M5" s="357"/>
      <c r="N5" s="358"/>
      <c r="O5" s="356" t="s">
        <v>17</v>
      </c>
      <c r="P5" s="357"/>
      <c r="Q5" s="358"/>
      <c r="R5" s="356" t="s">
        <v>41</v>
      </c>
      <c r="S5" s="357"/>
      <c r="T5" s="358"/>
      <c r="U5" s="356" t="s">
        <v>59</v>
      </c>
      <c r="V5" s="357"/>
      <c r="W5" s="358"/>
      <c r="X5" s="356" t="s">
        <v>56</v>
      </c>
      <c r="Y5" s="357"/>
      <c r="Z5" s="358"/>
      <c r="AA5" s="356" t="s">
        <v>27</v>
      </c>
      <c r="AB5" s="357"/>
      <c r="AC5" s="358"/>
      <c r="AD5" s="356" t="s">
        <v>92</v>
      </c>
      <c r="AE5" s="357"/>
      <c r="AF5" s="358"/>
      <c r="AL5" s="246"/>
    </row>
    <row r="6" spans="2:38" ht="30" customHeight="1" x14ac:dyDescent="0.6">
      <c r="B6" s="24"/>
      <c r="C6" s="23"/>
      <c r="D6" s="27"/>
      <c r="E6" s="27"/>
      <c r="F6" s="23"/>
      <c r="G6" s="27"/>
      <c r="H6" s="27"/>
      <c r="I6" s="27"/>
      <c r="J6" s="23"/>
      <c r="K6" s="27"/>
      <c r="L6" s="27"/>
      <c r="M6" s="23"/>
      <c r="N6" s="27"/>
      <c r="O6" s="23"/>
      <c r="P6" s="27"/>
      <c r="Q6" s="27"/>
      <c r="R6" s="23"/>
      <c r="S6" s="27"/>
      <c r="T6" s="27"/>
      <c r="U6" s="27"/>
      <c r="V6" s="23"/>
      <c r="W6" s="27"/>
      <c r="X6" s="27"/>
      <c r="Y6" s="23"/>
      <c r="Z6" s="27"/>
      <c r="AA6" s="27"/>
      <c r="AB6" s="23"/>
      <c r="AC6" s="27"/>
      <c r="AD6" s="27"/>
      <c r="AE6" s="23"/>
      <c r="AF6" s="27"/>
      <c r="AL6" s="246"/>
    </row>
    <row r="7" spans="2:38" ht="30" customHeight="1" x14ac:dyDescent="0.6">
      <c r="B7" s="25"/>
      <c r="C7" s="264">
        <v>2018</v>
      </c>
      <c r="D7" s="264">
        <v>2019</v>
      </c>
      <c r="E7" s="264">
        <v>2020</v>
      </c>
      <c r="F7" s="264">
        <v>2018</v>
      </c>
      <c r="G7" s="264">
        <v>2019</v>
      </c>
      <c r="H7" s="264">
        <v>2020</v>
      </c>
      <c r="I7" s="264">
        <v>2018</v>
      </c>
      <c r="J7" s="264">
        <v>2019</v>
      </c>
      <c r="K7" s="264">
        <v>2020</v>
      </c>
      <c r="L7" s="264">
        <v>2018</v>
      </c>
      <c r="M7" s="264">
        <v>2019</v>
      </c>
      <c r="N7" s="264">
        <v>2020</v>
      </c>
      <c r="O7" s="264">
        <v>2018</v>
      </c>
      <c r="P7" s="264">
        <v>2019</v>
      </c>
      <c r="Q7" s="264">
        <v>2020</v>
      </c>
      <c r="R7" s="264">
        <v>2018</v>
      </c>
      <c r="S7" s="264">
        <v>2019</v>
      </c>
      <c r="T7" s="264">
        <v>2020</v>
      </c>
      <c r="U7" s="264">
        <v>2018</v>
      </c>
      <c r="V7" s="264">
        <v>2019</v>
      </c>
      <c r="W7" s="264">
        <v>2020</v>
      </c>
      <c r="X7" s="264">
        <v>2018</v>
      </c>
      <c r="Y7" s="264">
        <v>2019</v>
      </c>
      <c r="Z7" s="264">
        <v>2020</v>
      </c>
      <c r="AA7" s="264">
        <v>2018</v>
      </c>
      <c r="AB7" s="264">
        <v>2019</v>
      </c>
      <c r="AC7" s="264">
        <v>2020</v>
      </c>
      <c r="AD7" s="264">
        <v>2018</v>
      </c>
      <c r="AE7" s="264">
        <v>2019</v>
      </c>
      <c r="AF7" s="264">
        <v>2020</v>
      </c>
      <c r="AL7" s="246"/>
    </row>
    <row r="8" spans="2:38" ht="30" customHeight="1" x14ac:dyDescent="0.6">
      <c r="B8" s="46" t="s">
        <v>102</v>
      </c>
      <c r="C8" s="214">
        <v>0</v>
      </c>
      <c r="D8" s="214">
        <v>0</v>
      </c>
      <c r="E8" s="214">
        <v>34</v>
      </c>
      <c r="F8" s="214">
        <v>3547</v>
      </c>
      <c r="G8" s="214">
        <v>3028</v>
      </c>
      <c r="H8" s="214">
        <v>2300</v>
      </c>
      <c r="I8" s="214">
        <v>497</v>
      </c>
      <c r="J8" s="214">
        <v>161</v>
      </c>
      <c r="K8" s="214">
        <v>68</v>
      </c>
      <c r="L8" s="214">
        <v>11</v>
      </c>
      <c r="M8" s="214">
        <v>0</v>
      </c>
      <c r="N8" s="214">
        <v>0</v>
      </c>
      <c r="O8" s="214">
        <v>1666</v>
      </c>
      <c r="P8" s="214">
        <v>1551</v>
      </c>
      <c r="Q8" s="214">
        <v>791</v>
      </c>
      <c r="R8" s="214">
        <v>40</v>
      </c>
      <c r="S8" s="214">
        <v>548</v>
      </c>
      <c r="T8" s="214">
        <v>4</v>
      </c>
      <c r="U8" s="214">
        <v>55</v>
      </c>
      <c r="V8" s="214">
        <v>56</v>
      </c>
      <c r="W8" s="214">
        <v>0</v>
      </c>
      <c r="X8" s="214">
        <v>85</v>
      </c>
      <c r="Y8" s="214">
        <v>178</v>
      </c>
      <c r="Z8" s="214">
        <v>294</v>
      </c>
      <c r="AA8" s="214">
        <v>149</v>
      </c>
      <c r="AB8" s="214">
        <v>79</v>
      </c>
      <c r="AC8" s="214">
        <v>70</v>
      </c>
      <c r="AD8" s="214">
        <v>0</v>
      </c>
      <c r="AE8" s="214">
        <v>0</v>
      </c>
      <c r="AF8" s="214">
        <v>0</v>
      </c>
      <c r="AL8" s="246"/>
    </row>
    <row r="9" spans="2:38" ht="30" customHeight="1" x14ac:dyDescent="0.6">
      <c r="B9" s="47" t="s">
        <v>103</v>
      </c>
      <c r="C9" s="214">
        <v>0</v>
      </c>
      <c r="D9" s="214">
        <v>0</v>
      </c>
      <c r="E9" s="214">
        <v>0</v>
      </c>
      <c r="F9" s="214">
        <v>2530</v>
      </c>
      <c r="G9" s="214">
        <v>3286</v>
      </c>
      <c r="H9" s="214">
        <v>0</v>
      </c>
      <c r="I9" s="214">
        <v>224</v>
      </c>
      <c r="J9" s="214">
        <v>48</v>
      </c>
      <c r="K9" s="214">
        <v>0</v>
      </c>
      <c r="L9" s="214">
        <v>2</v>
      </c>
      <c r="M9" s="214">
        <v>0</v>
      </c>
      <c r="N9" s="214">
        <v>0</v>
      </c>
      <c r="O9" s="214">
        <v>1254</v>
      </c>
      <c r="P9" s="214">
        <v>1114</v>
      </c>
      <c r="Q9" s="214">
        <v>0</v>
      </c>
      <c r="R9" s="214">
        <v>16</v>
      </c>
      <c r="S9" s="214">
        <v>32</v>
      </c>
      <c r="T9" s="214">
        <v>0</v>
      </c>
      <c r="U9" s="214">
        <v>20</v>
      </c>
      <c r="V9" s="214">
        <v>75</v>
      </c>
      <c r="W9" s="214">
        <v>0</v>
      </c>
      <c r="X9" s="214">
        <v>255</v>
      </c>
      <c r="Y9" s="214">
        <v>2</v>
      </c>
      <c r="Z9" s="214">
        <v>0</v>
      </c>
      <c r="AA9" s="214">
        <v>212</v>
      </c>
      <c r="AB9" s="214">
        <v>164</v>
      </c>
      <c r="AC9" s="214">
        <v>0</v>
      </c>
      <c r="AD9" s="214">
        <v>0</v>
      </c>
      <c r="AE9" s="214">
        <v>0</v>
      </c>
      <c r="AF9" s="214">
        <v>0</v>
      </c>
      <c r="AL9" s="246"/>
    </row>
    <row r="10" spans="2:38" ht="30" customHeight="1" x14ac:dyDescent="0.6">
      <c r="B10" s="47" t="s">
        <v>104</v>
      </c>
      <c r="C10" s="214">
        <v>0</v>
      </c>
      <c r="D10" s="214">
        <v>0</v>
      </c>
      <c r="E10" s="214">
        <v>0</v>
      </c>
      <c r="F10" s="214">
        <v>3538</v>
      </c>
      <c r="G10" s="214">
        <v>3823</v>
      </c>
      <c r="H10" s="214">
        <v>0</v>
      </c>
      <c r="I10" s="214">
        <v>176</v>
      </c>
      <c r="J10" s="214">
        <v>136</v>
      </c>
      <c r="K10" s="214">
        <v>0</v>
      </c>
      <c r="L10" s="214">
        <v>0</v>
      </c>
      <c r="M10" s="214">
        <v>0</v>
      </c>
      <c r="N10" s="214">
        <v>0</v>
      </c>
      <c r="O10" s="214">
        <v>1642</v>
      </c>
      <c r="P10" s="214">
        <v>1514</v>
      </c>
      <c r="Q10" s="214">
        <v>0</v>
      </c>
      <c r="R10" s="214">
        <v>40</v>
      </c>
      <c r="S10" s="214">
        <v>30</v>
      </c>
      <c r="T10" s="214">
        <v>0</v>
      </c>
      <c r="U10" s="214">
        <v>81</v>
      </c>
      <c r="V10" s="214">
        <v>26</v>
      </c>
      <c r="W10" s="214">
        <v>0</v>
      </c>
      <c r="X10" s="214">
        <v>106</v>
      </c>
      <c r="Y10" s="214">
        <v>254</v>
      </c>
      <c r="Z10" s="214">
        <v>0</v>
      </c>
      <c r="AA10" s="214">
        <v>256</v>
      </c>
      <c r="AB10" s="214">
        <v>76</v>
      </c>
      <c r="AC10" s="214">
        <v>0</v>
      </c>
      <c r="AD10" s="214">
        <v>0</v>
      </c>
      <c r="AE10" s="214">
        <v>0</v>
      </c>
      <c r="AF10" s="214">
        <v>0</v>
      </c>
      <c r="AL10" s="246"/>
    </row>
    <row r="11" spans="2:38" ht="30" customHeight="1" x14ac:dyDescent="0.6">
      <c r="B11" s="47" t="s">
        <v>105</v>
      </c>
      <c r="C11" s="214">
        <v>0</v>
      </c>
      <c r="D11" s="214">
        <v>0</v>
      </c>
      <c r="E11" s="214">
        <v>0</v>
      </c>
      <c r="F11" s="214">
        <v>2809</v>
      </c>
      <c r="G11" s="214">
        <v>3315</v>
      </c>
      <c r="H11" s="214">
        <v>0</v>
      </c>
      <c r="I11" s="214">
        <v>131</v>
      </c>
      <c r="J11" s="214">
        <v>62</v>
      </c>
      <c r="K11" s="214">
        <v>0</v>
      </c>
      <c r="L11" s="214">
        <v>3</v>
      </c>
      <c r="M11" s="214">
        <v>0</v>
      </c>
      <c r="N11" s="214">
        <v>0</v>
      </c>
      <c r="O11" s="214">
        <v>1501</v>
      </c>
      <c r="P11" s="214">
        <v>1418</v>
      </c>
      <c r="Q11" s="214">
        <v>0</v>
      </c>
      <c r="R11" s="214">
        <v>0</v>
      </c>
      <c r="S11" s="214">
        <v>46</v>
      </c>
      <c r="T11" s="214">
        <v>0</v>
      </c>
      <c r="U11" s="214">
        <v>24</v>
      </c>
      <c r="V11" s="214">
        <v>9</v>
      </c>
      <c r="W11" s="214">
        <v>0</v>
      </c>
      <c r="X11" s="214">
        <v>0</v>
      </c>
      <c r="Y11" s="214">
        <v>273</v>
      </c>
      <c r="Z11" s="214">
        <v>0</v>
      </c>
      <c r="AA11" s="214">
        <v>87</v>
      </c>
      <c r="AB11" s="214">
        <v>61</v>
      </c>
      <c r="AC11" s="214">
        <v>0</v>
      </c>
      <c r="AD11" s="214">
        <v>0</v>
      </c>
      <c r="AE11" s="214">
        <v>2</v>
      </c>
      <c r="AF11" s="214">
        <v>0</v>
      </c>
      <c r="AL11" s="246"/>
    </row>
    <row r="12" spans="2:38" ht="30" customHeight="1" x14ac:dyDescent="0.6">
      <c r="B12" s="47" t="s">
        <v>106</v>
      </c>
      <c r="C12" s="214">
        <v>0</v>
      </c>
      <c r="D12" s="214">
        <v>0</v>
      </c>
      <c r="E12" s="214">
        <v>0</v>
      </c>
      <c r="F12" s="214">
        <v>2147</v>
      </c>
      <c r="G12" s="214">
        <v>1903</v>
      </c>
      <c r="H12" s="214">
        <v>0</v>
      </c>
      <c r="I12" s="214">
        <v>199</v>
      </c>
      <c r="J12" s="214">
        <v>19</v>
      </c>
      <c r="K12" s="214">
        <v>0</v>
      </c>
      <c r="L12" s="214">
        <v>0</v>
      </c>
      <c r="M12" s="214">
        <v>0</v>
      </c>
      <c r="N12" s="214">
        <v>0</v>
      </c>
      <c r="O12" s="214">
        <v>1306</v>
      </c>
      <c r="P12" s="214">
        <v>1325</v>
      </c>
      <c r="Q12" s="214">
        <v>0</v>
      </c>
      <c r="R12" s="214">
        <v>4</v>
      </c>
      <c r="S12" s="214">
        <v>45</v>
      </c>
      <c r="T12" s="214">
        <v>0</v>
      </c>
      <c r="U12" s="214">
        <v>19</v>
      </c>
      <c r="V12" s="214">
        <v>9</v>
      </c>
      <c r="W12" s="214">
        <v>0</v>
      </c>
      <c r="X12" s="214">
        <v>59</v>
      </c>
      <c r="Y12" s="214">
        <v>22</v>
      </c>
      <c r="Z12" s="214">
        <v>0</v>
      </c>
      <c r="AA12" s="214">
        <v>43</v>
      </c>
      <c r="AB12" s="214">
        <v>38</v>
      </c>
      <c r="AC12" s="214">
        <v>0</v>
      </c>
      <c r="AD12" s="214">
        <v>0</v>
      </c>
      <c r="AE12" s="214">
        <v>0</v>
      </c>
      <c r="AF12" s="214">
        <v>0</v>
      </c>
      <c r="AL12" s="246"/>
    </row>
    <row r="13" spans="2:38" ht="30" customHeight="1" x14ac:dyDescent="0.6">
      <c r="B13" s="47" t="s">
        <v>107</v>
      </c>
      <c r="C13" s="214">
        <v>0</v>
      </c>
      <c r="D13" s="214">
        <v>0</v>
      </c>
      <c r="E13" s="214">
        <v>0</v>
      </c>
      <c r="F13" s="214">
        <v>1539</v>
      </c>
      <c r="G13" s="214">
        <v>1680</v>
      </c>
      <c r="H13" s="214">
        <v>0</v>
      </c>
      <c r="I13" s="214">
        <v>15</v>
      </c>
      <c r="J13" s="214">
        <v>10</v>
      </c>
      <c r="K13" s="214">
        <v>0</v>
      </c>
      <c r="L13" s="214">
        <v>0</v>
      </c>
      <c r="M13" s="214">
        <v>0</v>
      </c>
      <c r="N13" s="214">
        <v>0</v>
      </c>
      <c r="O13" s="214">
        <v>1791</v>
      </c>
      <c r="P13" s="214">
        <v>1113</v>
      </c>
      <c r="Q13" s="214">
        <v>0</v>
      </c>
      <c r="R13" s="214">
        <v>45</v>
      </c>
      <c r="S13" s="214">
        <v>9</v>
      </c>
      <c r="T13" s="214">
        <v>0</v>
      </c>
      <c r="U13" s="214">
        <v>44</v>
      </c>
      <c r="V13" s="214">
        <v>18</v>
      </c>
      <c r="W13" s="214">
        <v>0</v>
      </c>
      <c r="X13" s="214">
        <v>13</v>
      </c>
      <c r="Y13" s="214">
        <v>163</v>
      </c>
      <c r="Z13" s="214">
        <v>0</v>
      </c>
      <c r="AA13" s="214">
        <v>41</v>
      </c>
      <c r="AB13" s="214">
        <v>21</v>
      </c>
      <c r="AC13" s="214">
        <v>0</v>
      </c>
      <c r="AD13" s="214">
        <v>0</v>
      </c>
      <c r="AE13" s="214">
        <v>0</v>
      </c>
      <c r="AF13" s="214">
        <v>0</v>
      </c>
      <c r="AL13" s="246"/>
    </row>
    <row r="14" spans="2:38" ht="30" customHeight="1" x14ac:dyDescent="0.6">
      <c r="B14" s="47" t="s">
        <v>108</v>
      </c>
      <c r="C14" s="214">
        <v>0</v>
      </c>
      <c r="D14" s="214">
        <v>0</v>
      </c>
      <c r="E14" s="214">
        <v>0</v>
      </c>
      <c r="F14" s="214">
        <v>1633</v>
      </c>
      <c r="G14" s="214">
        <v>1226</v>
      </c>
      <c r="H14" s="214">
        <v>0</v>
      </c>
      <c r="I14" s="214">
        <v>44</v>
      </c>
      <c r="J14" s="214">
        <v>8</v>
      </c>
      <c r="K14" s="214">
        <v>0</v>
      </c>
      <c r="L14" s="214">
        <v>0</v>
      </c>
      <c r="M14" s="214">
        <v>0</v>
      </c>
      <c r="N14" s="214">
        <v>0</v>
      </c>
      <c r="O14" s="214">
        <v>1713</v>
      </c>
      <c r="P14" s="214">
        <v>1354</v>
      </c>
      <c r="Q14" s="214">
        <v>0</v>
      </c>
      <c r="R14" s="214">
        <v>25</v>
      </c>
      <c r="S14" s="214">
        <v>3</v>
      </c>
      <c r="T14" s="214">
        <v>0</v>
      </c>
      <c r="U14" s="214">
        <v>38</v>
      </c>
      <c r="V14" s="214">
        <v>16</v>
      </c>
      <c r="W14" s="214">
        <v>0</v>
      </c>
      <c r="X14" s="214">
        <v>293</v>
      </c>
      <c r="Y14" s="214">
        <v>431</v>
      </c>
      <c r="Z14" s="214">
        <v>0</v>
      </c>
      <c r="AA14" s="214">
        <v>368</v>
      </c>
      <c r="AB14" s="214">
        <v>177</v>
      </c>
      <c r="AC14" s="214">
        <v>0</v>
      </c>
      <c r="AD14" s="214">
        <v>0</v>
      </c>
      <c r="AE14" s="214">
        <v>0</v>
      </c>
      <c r="AF14" s="214">
        <v>0</v>
      </c>
      <c r="AL14" s="246"/>
    </row>
    <row r="15" spans="2:38" ht="30" customHeight="1" x14ac:dyDescent="0.6">
      <c r="B15" s="47" t="s">
        <v>109</v>
      </c>
      <c r="C15" s="214">
        <v>0</v>
      </c>
      <c r="D15" s="214">
        <v>0</v>
      </c>
      <c r="E15" s="214">
        <v>0</v>
      </c>
      <c r="F15" s="214">
        <v>1288</v>
      </c>
      <c r="G15" s="214">
        <v>1396</v>
      </c>
      <c r="H15" s="214">
        <v>0</v>
      </c>
      <c r="I15" s="214">
        <v>41</v>
      </c>
      <c r="J15" s="214">
        <v>8</v>
      </c>
      <c r="K15" s="214">
        <v>0</v>
      </c>
      <c r="L15" s="214">
        <v>0</v>
      </c>
      <c r="M15" s="214">
        <v>0</v>
      </c>
      <c r="N15" s="214">
        <v>0</v>
      </c>
      <c r="O15" s="214">
        <v>1687</v>
      </c>
      <c r="P15" s="214">
        <v>1633</v>
      </c>
      <c r="Q15" s="214">
        <v>0</v>
      </c>
      <c r="R15" s="214">
        <v>15</v>
      </c>
      <c r="S15" s="214">
        <v>65</v>
      </c>
      <c r="T15" s="214">
        <v>0</v>
      </c>
      <c r="U15" s="214">
        <v>12</v>
      </c>
      <c r="V15" s="214">
        <v>10</v>
      </c>
      <c r="W15" s="214">
        <v>0</v>
      </c>
      <c r="X15" s="214">
        <v>53</v>
      </c>
      <c r="Y15" s="214">
        <v>189</v>
      </c>
      <c r="Z15" s="214">
        <v>0</v>
      </c>
      <c r="AA15" s="214">
        <v>166</v>
      </c>
      <c r="AB15" s="214">
        <v>77</v>
      </c>
      <c r="AC15" s="214">
        <v>0</v>
      </c>
      <c r="AD15" s="214">
        <v>0</v>
      </c>
      <c r="AE15" s="214">
        <v>36</v>
      </c>
      <c r="AF15" s="214">
        <v>0</v>
      </c>
      <c r="AL15" s="246"/>
    </row>
    <row r="16" spans="2:38" ht="30" customHeight="1" x14ac:dyDescent="0.6">
      <c r="B16" s="47" t="s">
        <v>125</v>
      </c>
      <c r="C16" s="214">
        <v>0</v>
      </c>
      <c r="D16" s="214">
        <v>0</v>
      </c>
      <c r="E16" s="214">
        <v>0</v>
      </c>
      <c r="F16" s="214">
        <v>1608</v>
      </c>
      <c r="G16" s="214">
        <v>1767</v>
      </c>
      <c r="H16" s="214">
        <v>0</v>
      </c>
      <c r="I16" s="214">
        <v>29</v>
      </c>
      <c r="J16" s="214">
        <v>30</v>
      </c>
      <c r="K16" s="214">
        <v>0</v>
      </c>
      <c r="L16" s="214">
        <v>0</v>
      </c>
      <c r="M16" s="214">
        <v>0</v>
      </c>
      <c r="N16" s="214">
        <v>0</v>
      </c>
      <c r="O16" s="214">
        <v>2062</v>
      </c>
      <c r="P16" s="214">
        <v>1252</v>
      </c>
      <c r="Q16" s="214">
        <v>0</v>
      </c>
      <c r="R16" s="214">
        <v>33</v>
      </c>
      <c r="S16" s="214">
        <v>14</v>
      </c>
      <c r="T16" s="214">
        <v>0</v>
      </c>
      <c r="U16" s="214">
        <v>4</v>
      </c>
      <c r="V16" s="214">
        <v>1</v>
      </c>
      <c r="W16" s="214">
        <v>0</v>
      </c>
      <c r="X16" s="214">
        <v>80</v>
      </c>
      <c r="Y16" s="214">
        <v>179</v>
      </c>
      <c r="Z16" s="214">
        <v>0</v>
      </c>
      <c r="AA16" s="214">
        <v>85</v>
      </c>
      <c r="AB16" s="214">
        <v>40</v>
      </c>
      <c r="AC16" s="214">
        <v>0</v>
      </c>
      <c r="AD16" s="214">
        <v>0</v>
      </c>
      <c r="AE16" s="214">
        <v>0</v>
      </c>
      <c r="AF16" s="214">
        <v>0</v>
      </c>
      <c r="AL16" s="246"/>
    </row>
    <row r="17" spans="2:38" ht="30" customHeight="1" x14ac:dyDescent="0.6">
      <c r="B17" s="47" t="s">
        <v>110</v>
      </c>
      <c r="C17" s="214">
        <v>0</v>
      </c>
      <c r="D17" s="214">
        <v>0</v>
      </c>
      <c r="E17" s="214">
        <v>0</v>
      </c>
      <c r="F17" s="214">
        <v>2760</v>
      </c>
      <c r="G17" s="214">
        <v>3049</v>
      </c>
      <c r="H17" s="214">
        <v>0</v>
      </c>
      <c r="I17" s="214">
        <v>127</v>
      </c>
      <c r="J17" s="214">
        <v>45</v>
      </c>
      <c r="K17" s="214">
        <v>0</v>
      </c>
      <c r="L17" s="214">
        <v>0</v>
      </c>
      <c r="M17" s="214">
        <v>0</v>
      </c>
      <c r="N17" s="214">
        <v>0</v>
      </c>
      <c r="O17" s="214">
        <v>1729</v>
      </c>
      <c r="P17" s="214">
        <v>1329</v>
      </c>
      <c r="Q17" s="214">
        <v>0</v>
      </c>
      <c r="R17" s="214">
        <v>6</v>
      </c>
      <c r="S17" s="214">
        <v>6</v>
      </c>
      <c r="T17" s="214">
        <v>0</v>
      </c>
      <c r="U17" s="214">
        <v>4</v>
      </c>
      <c r="V17" s="214">
        <v>17</v>
      </c>
      <c r="W17" s="214">
        <v>0</v>
      </c>
      <c r="X17" s="214">
        <v>417</v>
      </c>
      <c r="Y17" s="214">
        <v>96</v>
      </c>
      <c r="Z17" s="214">
        <v>0</v>
      </c>
      <c r="AA17" s="214">
        <v>98</v>
      </c>
      <c r="AB17" s="214">
        <v>44</v>
      </c>
      <c r="AC17" s="214">
        <v>0</v>
      </c>
      <c r="AD17" s="214">
        <v>0</v>
      </c>
      <c r="AE17" s="214">
        <v>0</v>
      </c>
      <c r="AF17" s="214">
        <v>0</v>
      </c>
      <c r="AL17" s="246"/>
    </row>
    <row r="18" spans="2:38" ht="30" customHeight="1" x14ac:dyDescent="0.6">
      <c r="B18" s="47" t="s">
        <v>111</v>
      </c>
      <c r="C18" s="214">
        <v>0</v>
      </c>
      <c r="D18" s="214">
        <v>0</v>
      </c>
      <c r="E18" s="214">
        <v>0</v>
      </c>
      <c r="F18" s="214">
        <v>4282</v>
      </c>
      <c r="G18" s="214">
        <v>4480</v>
      </c>
      <c r="H18" s="214">
        <v>0</v>
      </c>
      <c r="I18" s="214">
        <v>95</v>
      </c>
      <c r="J18" s="214">
        <v>118</v>
      </c>
      <c r="K18" s="214">
        <v>0</v>
      </c>
      <c r="L18" s="214">
        <v>0</v>
      </c>
      <c r="M18" s="214">
        <v>0</v>
      </c>
      <c r="N18" s="214">
        <v>0</v>
      </c>
      <c r="O18" s="214">
        <v>2056</v>
      </c>
      <c r="P18" s="214">
        <v>1335</v>
      </c>
      <c r="Q18" s="214">
        <v>0</v>
      </c>
      <c r="R18" s="214">
        <v>40</v>
      </c>
      <c r="S18" s="214">
        <v>46</v>
      </c>
      <c r="T18" s="214">
        <v>0</v>
      </c>
      <c r="U18" s="214">
        <v>33</v>
      </c>
      <c r="V18" s="214">
        <v>6</v>
      </c>
      <c r="W18" s="214">
        <v>0</v>
      </c>
      <c r="X18" s="214">
        <v>246</v>
      </c>
      <c r="Y18" s="214">
        <v>265</v>
      </c>
      <c r="Z18" s="214">
        <v>0</v>
      </c>
      <c r="AA18" s="214">
        <v>451</v>
      </c>
      <c r="AB18" s="214">
        <v>178</v>
      </c>
      <c r="AC18" s="214">
        <v>0</v>
      </c>
      <c r="AD18" s="214">
        <v>0</v>
      </c>
      <c r="AE18" s="214">
        <v>1</v>
      </c>
      <c r="AF18" s="214">
        <v>0</v>
      </c>
      <c r="AL18" s="246"/>
    </row>
    <row r="19" spans="2:38" ht="30" customHeight="1" x14ac:dyDescent="0.6">
      <c r="B19" s="47" t="s">
        <v>112</v>
      </c>
      <c r="C19" s="214">
        <v>0</v>
      </c>
      <c r="D19" s="214">
        <v>0</v>
      </c>
      <c r="E19" s="214">
        <v>0</v>
      </c>
      <c r="F19" s="214">
        <v>3477</v>
      </c>
      <c r="G19" s="214">
        <v>3647</v>
      </c>
      <c r="H19" s="214">
        <v>0</v>
      </c>
      <c r="I19" s="214">
        <v>63</v>
      </c>
      <c r="J19" s="214">
        <v>5</v>
      </c>
      <c r="K19" s="214">
        <v>0</v>
      </c>
      <c r="L19" s="214">
        <v>0</v>
      </c>
      <c r="M19" s="214">
        <v>0</v>
      </c>
      <c r="N19" s="214">
        <v>0</v>
      </c>
      <c r="O19" s="214">
        <v>2217</v>
      </c>
      <c r="P19" s="214">
        <v>1124</v>
      </c>
      <c r="Q19" s="214">
        <v>0</v>
      </c>
      <c r="R19" s="214">
        <v>8</v>
      </c>
      <c r="S19" s="214">
        <v>11</v>
      </c>
      <c r="T19" s="214">
        <v>0</v>
      </c>
      <c r="U19" s="214">
        <v>51</v>
      </c>
      <c r="V19" s="214">
        <v>1</v>
      </c>
      <c r="W19" s="214">
        <v>0</v>
      </c>
      <c r="X19" s="214">
        <v>65</v>
      </c>
      <c r="Y19" s="214">
        <v>403</v>
      </c>
      <c r="Z19" s="214">
        <v>0</v>
      </c>
      <c r="AA19" s="214">
        <v>134</v>
      </c>
      <c r="AB19" s="214">
        <v>102</v>
      </c>
      <c r="AC19" s="214">
        <v>0</v>
      </c>
      <c r="AD19" s="214">
        <v>0</v>
      </c>
      <c r="AE19" s="214">
        <v>0</v>
      </c>
      <c r="AF19" s="214">
        <v>0</v>
      </c>
      <c r="AL19" s="246"/>
    </row>
    <row r="20" spans="2:38" ht="30" customHeight="1" x14ac:dyDescent="0.6">
      <c r="B20" s="47" t="s">
        <v>113</v>
      </c>
      <c r="C20" s="215">
        <v>0</v>
      </c>
      <c r="D20" s="215">
        <v>0</v>
      </c>
      <c r="E20" s="215">
        <v>34</v>
      </c>
      <c r="F20" s="215">
        <v>31158</v>
      </c>
      <c r="G20" s="215">
        <v>32600</v>
      </c>
      <c r="H20" s="215">
        <v>2300</v>
      </c>
      <c r="I20" s="215">
        <v>1641</v>
      </c>
      <c r="J20" s="215">
        <v>650</v>
      </c>
      <c r="K20" s="215">
        <v>68</v>
      </c>
      <c r="L20" s="215">
        <v>16</v>
      </c>
      <c r="M20" s="215">
        <v>0</v>
      </c>
      <c r="N20" s="215">
        <v>0</v>
      </c>
      <c r="O20" s="215">
        <v>20624</v>
      </c>
      <c r="P20" s="215">
        <v>16062</v>
      </c>
      <c r="Q20" s="215">
        <v>791</v>
      </c>
      <c r="R20" s="215">
        <v>272</v>
      </c>
      <c r="S20" s="215">
        <v>855</v>
      </c>
      <c r="T20" s="215">
        <v>4</v>
      </c>
      <c r="U20" s="215">
        <v>385</v>
      </c>
      <c r="V20" s="215">
        <v>244</v>
      </c>
      <c r="W20" s="215">
        <v>0</v>
      </c>
      <c r="X20" s="215">
        <v>1672</v>
      </c>
      <c r="Y20" s="215">
        <v>2455</v>
      </c>
      <c r="Z20" s="215">
        <v>294</v>
      </c>
      <c r="AA20" s="215">
        <v>2090</v>
      </c>
      <c r="AB20" s="215">
        <v>1057</v>
      </c>
      <c r="AC20" s="215">
        <v>70</v>
      </c>
      <c r="AD20" s="215">
        <v>0</v>
      </c>
      <c r="AE20" s="215">
        <v>39</v>
      </c>
      <c r="AF20" s="215">
        <v>0</v>
      </c>
      <c r="AL20" s="246"/>
    </row>
    <row r="21" spans="2:38" ht="30" customHeight="1" x14ac:dyDescent="0.6">
      <c r="B21" s="28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L21" s="246"/>
    </row>
    <row r="22" spans="2:38" ht="30" customHeight="1" x14ac:dyDescent="0.6">
      <c r="B22" s="26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L22" s="246"/>
    </row>
    <row r="23" spans="2:38" ht="30" customHeight="1" x14ac:dyDescent="0.6">
      <c r="B23" s="23" t="s">
        <v>101</v>
      </c>
      <c r="C23" s="353" t="s">
        <v>67</v>
      </c>
      <c r="D23" s="354"/>
      <c r="E23" s="355"/>
      <c r="F23" s="353" t="s">
        <v>50</v>
      </c>
      <c r="G23" s="354"/>
      <c r="H23" s="355"/>
      <c r="I23" s="353" t="s">
        <v>84</v>
      </c>
      <c r="J23" s="354"/>
      <c r="K23" s="355"/>
      <c r="L23" s="353" t="s">
        <v>51</v>
      </c>
      <c r="M23" s="354"/>
      <c r="N23" s="355"/>
      <c r="O23" s="353" t="s">
        <v>33</v>
      </c>
      <c r="P23" s="354"/>
      <c r="Q23" s="355"/>
      <c r="R23" s="353" t="s">
        <v>40</v>
      </c>
      <c r="S23" s="354"/>
      <c r="T23" s="355"/>
      <c r="U23" s="353" t="s">
        <v>4</v>
      </c>
      <c r="V23" s="354"/>
      <c r="W23" s="355"/>
      <c r="X23" s="353" t="s">
        <v>77</v>
      </c>
      <c r="Y23" s="354"/>
      <c r="Z23" s="355"/>
      <c r="AA23" s="353" t="s">
        <v>73</v>
      </c>
      <c r="AB23" s="354"/>
      <c r="AC23" s="355"/>
      <c r="AD23" s="353" t="s">
        <v>76</v>
      </c>
      <c r="AE23" s="354"/>
      <c r="AF23" s="355"/>
      <c r="AL23" s="246"/>
    </row>
    <row r="24" spans="2:38" ht="30" customHeight="1" x14ac:dyDescent="0.6">
      <c r="B24" s="24"/>
      <c r="C24" s="218"/>
      <c r="D24" s="219"/>
      <c r="E24" s="218"/>
      <c r="F24" s="218"/>
      <c r="G24" s="219"/>
      <c r="H24" s="218"/>
      <c r="I24" s="218"/>
      <c r="J24" s="219"/>
      <c r="K24" s="218"/>
      <c r="L24" s="218"/>
      <c r="M24" s="219"/>
      <c r="N24" s="218"/>
      <c r="O24" s="218"/>
      <c r="P24" s="219"/>
      <c r="Q24" s="218"/>
      <c r="R24" s="218"/>
      <c r="S24" s="219"/>
      <c r="T24" s="218"/>
      <c r="U24" s="218"/>
      <c r="V24" s="219"/>
      <c r="W24" s="218"/>
      <c r="X24" s="218"/>
      <c r="Y24" s="219"/>
      <c r="Z24" s="218"/>
      <c r="AA24" s="218"/>
      <c r="AB24" s="219"/>
      <c r="AC24" s="218"/>
      <c r="AD24" s="218"/>
      <c r="AE24" s="219"/>
      <c r="AF24" s="218"/>
      <c r="AL24" s="246"/>
    </row>
    <row r="25" spans="2:38" ht="30" customHeight="1" x14ac:dyDescent="0.6">
      <c r="B25" s="25"/>
      <c r="C25" s="264">
        <v>2018</v>
      </c>
      <c r="D25" s="264">
        <v>2019</v>
      </c>
      <c r="E25" s="264">
        <v>2020</v>
      </c>
      <c r="F25" s="264">
        <v>2018</v>
      </c>
      <c r="G25" s="264">
        <v>2019</v>
      </c>
      <c r="H25" s="264">
        <v>2020</v>
      </c>
      <c r="I25" s="264">
        <v>2018</v>
      </c>
      <c r="J25" s="264">
        <v>2019</v>
      </c>
      <c r="K25" s="264">
        <v>2020</v>
      </c>
      <c r="L25" s="264">
        <v>2018</v>
      </c>
      <c r="M25" s="264">
        <v>2019</v>
      </c>
      <c r="N25" s="264">
        <v>2020</v>
      </c>
      <c r="O25" s="264">
        <v>2018</v>
      </c>
      <c r="P25" s="264">
        <v>2019</v>
      </c>
      <c r="Q25" s="264">
        <v>2020</v>
      </c>
      <c r="R25" s="264">
        <v>2018</v>
      </c>
      <c r="S25" s="264">
        <v>2019</v>
      </c>
      <c r="T25" s="264">
        <v>2020</v>
      </c>
      <c r="U25" s="264">
        <v>2018</v>
      </c>
      <c r="V25" s="264">
        <v>2019</v>
      </c>
      <c r="W25" s="264">
        <v>2020</v>
      </c>
      <c r="X25" s="264">
        <v>2018</v>
      </c>
      <c r="Y25" s="264">
        <v>2019</v>
      </c>
      <c r="Z25" s="264">
        <v>2020</v>
      </c>
      <c r="AA25" s="264">
        <v>2018</v>
      </c>
      <c r="AB25" s="264">
        <v>2019</v>
      </c>
      <c r="AC25" s="264">
        <v>2020</v>
      </c>
      <c r="AD25" s="264">
        <v>2018</v>
      </c>
      <c r="AE25" s="264">
        <v>2019</v>
      </c>
      <c r="AF25" s="264">
        <v>2020</v>
      </c>
      <c r="AL25" s="246"/>
    </row>
    <row r="26" spans="2:38" ht="30" customHeight="1" x14ac:dyDescent="0.6">
      <c r="B26" s="46" t="s">
        <v>102</v>
      </c>
      <c r="C26" s="214">
        <v>217</v>
      </c>
      <c r="D26" s="214">
        <v>196</v>
      </c>
      <c r="E26" s="214">
        <v>126</v>
      </c>
      <c r="F26" s="214">
        <v>4</v>
      </c>
      <c r="G26" s="214">
        <v>2</v>
      </c>
      <c r="H26" s="214">
        <v>2</v>
      </c>
      <c r="I26" s="214">
        <v>0</v>
      </c>
      <c r="J26" s="214">
        <v>0</v>
      </c>
      <c r="K26" s="214">
        <v>2</v>
      </c>
      <c r="L26" s="214">
        <v>156</v>
      </c>
      <c r="M26" s="214">
        <v>88</v>
      </c>
      <c r="N26" s="214">
        <v>97</v>
      </c>
      <c r="O26" s="214">
        <v>384</v>
      </c>
      <c r="P26" s="214">
        <v>211</v>
      </c>
      <c r="Q26" s="214">
        <v>44</v>
      </c>
      <c r="R26" s="214">
        <v>92</v>
      </c>
      <c r="S26" s="214">
        <v>69</v>
      </c>
      <c r="T26" s="214">
        <v>15</v>
      </c>
      <c r="U26" s="214">
        <v>320448</v>
      </c>
      <c r="V26" s="214">
        <v>284129</v>
      </c>
      <c r="W26" s="214">
        <v>174930</v>
      </c>
      <c r="X26" s="214">
        <v>2</v>
      </c>
      <c r="Y26" s="214">
        <v>10</v>
      </c>
      <c r="Z26" s="214">
        <v>2</v>
      </c>
      <c r="AA26" s="214">
        <v>0</v>
      </c>
      <c r="AB26" s="214">
        <v>18</v>
      </c>
      <c r="AC26" s="214">
        <v>56</v>
      </c>
      <c r="AD26" s="214">
        <v>0</v>
      </c>
      <c r="AE26" s="214">
        <v>0</v>
      </c>
      <c r="AF26" s="214">
        <v>0</v>
      </c>
    </row>
    <row r="27" spans="2:38" ht="30" customHeight="1" x14ac:dyDescent="0.6">
      <c r="B27" s="47" t="s">
        <v>103</v>
      </c>
      <c r="C27" s="214">
        <v>226</v>
      </c>
      <c r="D27" s="214">
        <v>223</v>
      </c>
      <c r="E27" s="214">
        <v>0</v>
      </c>
      <c r="F27" s="214">
        <v>2</v>
      </c>
      <c r="G27" s="214">
        <v>0</v>
      </c>
      <c r="H27" s="214">
        <v>0</v>
      </c>
      <c r="I27" s="214">
        <v>22</v>
      </c>
      <c r="J27" s="214">
        <v>75</v>
      </c>
      <c r="K27" s="214">
        <v>0</v>
      </c>
      <c r="L27" s="214">
        <v>153</v>
      </c>
      <c r="M27" s="214">
        <v>114</v>
      </c>
      <c r="N27" s="214">
        <v>0</v>
      </c>
      <c r="O27" s="214">
        <v>491</v>
      </c>
      <c r="P27" s="214">
        <v>267</v>
      </c>
      <c r="Q27" s="214">
        <v>0</v>
      </c>
      <c r="R27" s="214">
        <v>52</v>
      </c>
      <c r="S27" s="214">
        <v>40</v>
      </c>
      <c r="T27" s="214">
        <v>0</v>
      </c>
      <c r="U27" s="214">
        <v>323821</v>
      </c>
      <c r="V27" s="214">
        <v>268000</v>
      </c>
      <c r="W27" s="214">
        <v>0</v>
      </c>
      <c r="X27" s="214">
        <v>1</v>
      </c>
      <c r="Y27" s="214">
        <v>35</v>
      </c>
      <c r="Z27" s="214">
        <v>0</v>
      </c>
      <c r="AA27" s="214">
        <v>0</v>
      </c>
      <c r="AB27" s="214">
        <v>18</v>
      </c>
      <c r="AC27" s="214">
        <v>0</v>
      </c>
      <c r="AD27" s="214">
        <v>0</v>
      </c>
      <c r="AE27" s="214">
        <v>0</v>
      </c>
      <c r="AF27" s="214">
        <v>0</v>
      </c>
    </row>
    <row r="28" spans="2:38" ht="30" customHeight="1" x14ac:dyDescent="0.6">
      <c r="B28" s="47" t="s">
        <v>104</v>
      </c>
      <c r="C28" s="214">
        <v>216</v>
      </c>
      <c r="D28" s="214">
        <v>181</v>
      </c>
      <c r="E28" s="214">
        <v>0</v>
      </c>
      <c r="F28" s="214">
        <v>30</v>
      </c>
      <c r="G28" s="214">
        <v>0</v>
      </c>
      <c r="H28" s="214">
        <v>0</v>
      </c>
      <c r="I28" s="214">
        <v>15</v>
      </c>
      <c r="J28" s="214">
        <v>46</v>
      </c>
      <c r="K28" s="214">
        <v>0</v>
      </c>
      <c r="L28" s="214">
        <v>159</v>
      </c>
      <c r="M28" s="214">
        <v>160</v>
      </c>
      <c r="N28" s="214">
        <v>0</v>
      </c>
      <c r="O28" s="214">
        <v>505</v>
      </c>
      <c r="P28" s="214">
        <v>355</v>
      </c>
      <c r="Q28" s="214">
        <v>0</v>
      </c>
      <c r="R28" s="214">
        <v>12</v>
      </c>
      <c r="S28" s="214">
        <v>14</v>
      </c>
      <c r="T28" s="214">
        <v>0</v>
      </c>
      <c r="U28" s="214">
        <v>360792</v>
      </c>
      <c r="V28" s="214">
        <v>328717</v>
      </c>
      <c r="W28" s="214">
        <v>0</v>
      </c>
      <c r="X28" s="214">
        <v>4</v>
      </c>
      <c r="Y28" s="214">
        <v>2</v>
      </c>
      <c r="Z28" s="214">
        <v>0</v>
      </c>
      <c r="AA28" s="214">
        <v>0</v>
      </c>
      <c r="AB28" s="214">
        <v>0</v>
      </c>
      <c r="AC28" s="214">
        <v>0</v>
      </c>
      <c r="AD28" s="214">
        <v>0</v>
      </c>
      <c r="AE28" s="214">
        <v>0</v>
      </c>
      <c r="AF28" s="214">
        <v>0</v>
      </c>
    </row>
    <row r="29" spans="2:38" ht="30" customHeight="1" x14ac:dyDescent="0.6">
      <c r="B29" s="47" t="s">
        <v>105</v>
      </c>
      <c r="C29" s="214">
        <v>117</v>
      </c>
      <c r="D29" s="214">
        <v>127</v>
      </c>
      <c r="E29" s="214">
        <v>0</v>
      </c>
      <c r="F29" s="214">
        <v>5</v>
      </c>
      <c r="G29" s="214">
        <v>0</v>
      </c>
      <c r="H29" s="214">
        <v>0</v>
      </c>
      <c r="I29" s="214">
        <v>0</v>
      </c>
      <c r="J29" s="214">
        <v>0</v>
      </c>
      <c r="K29" s="214">
        <v>0</v>
      </c>
      <c r="L29" s="214">
        <v>129</v>
      </c>
      <c r="M29" s="214">
        <v>150</v>
      </c>
      <c r="N29" s="214">
        <v>0</v>
      </c>
      <c r="O29" s="214">
        <v>163</v>
      </c>
      <c r="P29" s="214">
        <v>48</v>
      </c>
      <c r="Q29" s="214">
        <v>0</v>
      </c>
      <c r="R29" s="214">
        <v>32</v>
      </c>
      <c r="S29" s="214">
        <v>100</v>
      </c>
      <c r="T29" s="214">
        <v>0</v>
      </c>
      <c r="U29" s="214">
        <v>328059</v>
      </c>
      <c r="V29" s="214">
        <v>279624</v>
      </c>
      <c r="W29" s="214">
        <v>0</v>
      </c>
      <c r="X29" s="214">
        <v>0</v>
      </c>
      <c r="Y29" s="214">
        <v>39</v>
      </c>
      <c r="Z29" s="214">
        <v>0</v>
      </c>
      <c r="AA29" s="214">
        <v>0</v>
      </c>
      <c r="AB29" s="214">
        <v>0</v>
      </c>
      <c r="AC29" s="214">
        <v>0</v>
      </c>
      <c r="AD29" s="214">
        <v>0</v>
      </c>
      <c r="AE29" s="214">
        <v>0</v>
      </c>
      <c r="AF29" s="214">
        <v>0</v>
      </c>
    </row>
    <row r="30" spans="2:38" ht="30" customHeight="1" x14ac:dyDescent="0.6">
      <c r="B30" s="47" t="s">
        <v>106</v>
      </c>
      <c r="C30" s="214">
        <v>81</v>
      </c>
      <c r="D30" s="214">
        <v>108</v>
      </c>
      <c r="E30" s="214">
        <v>0</v>
      </c>
      <c r="F30" s="214">
        <v>0</v>
      </c>
      <c r="G30" s="214">
        <v>0</v>
      </c>
      <c r="H30" s="214">
        <v>0</v>
      </c>
      <c r="I30" s="214">
        <v>0</v>
      </c>
      <c r="J30" s="214">
        <v>0</v>
      </c>
      <c r="K30" s="214">
        <v>0</v>
      </c>
      <c r="L30" s="214">
        <v>177</v>
      </c>
      <c r="M30" s="214">
        <v>78</v>
      </c>
      <c r="N30" s="214">
        <v>0</v>
      </c>
      <c r="O30" s="214">
        <v>174</v>
      </c>
      <c r="P30" s="214">
        <v>55</v>
      </c>
      <c r="Q30" s="214">
        <v>0</v>
      </c>
      <c r="R30" s="214">
        <v>4</v>
      </c>
      <c r="S30" s="214">
        <v>13</v>
      </c>
      <c r="T30" s="214">
        <v>0</v>
      </c>
      <c r="U30" s="214">
        <v>305307</v>
      </c>
      <c r="V30" s="214">
        <v>234744</v>
      </c>
      <c r="W30" s="214">
        <v>0</v>
      </c>
      <c r="X30" s="214">
        <v>0</v>
      </c>
      <c r="Y30" s="214">
        <v>18</v>
      </c>
      <c r="Z30" s="214">
        <v>0</v>
      </c>
      <c r="AA30" s="214">
        <v>0</v>
      </c>
      <c r="AB30" s="214">
        <v>0</v>
      </c>
      <c r="AC30" s="214">
        <v>0</v>
      </c>
      <c r="AD30" s="214">
        <v>0</v>
      </c>
      <c r="AE30" s="214">
        <v>0</v>
      </c>
      <c r="AF30" s="214">
        <v>0</v>
      </c>
    </row>
    <row r="31" spans="2:38" ht="30" customHeight="1" x14ac:dyDescent="0.6">
      <c r="B31" s="47" t="s">
        <v>107</v>
      </c>
      <c r="C31" s="214">
        <v>54</v>
      </c>
      <c r="D31" s="214">
        <v>70</v>
      </c>
      <c r="E31" s="214">
        <v>0</v>
      </c>
      <c r="F31" s="214">
        <v>0</v>
      </c>
      <c r="G31" s="214">
        <v>0</v>
      </c>
      <c r="H31" s="214">
        <v>0</v>
      </c>
      <c r="I31" s="214">
        <v>0</v>
      </c>
      <c r="J31" s="214">
        <v>0</v>
      </c>
      <c r="K31" s="214">
        <v>0</v>
      </c>
      <c r="L31" s="214">
        <v>44</v>
      </c>
      <c r="M31" s="214">
        <v>96</v>
      </c>
      <c r="N31" s="214">
        <v>0</v>
      </c>
      <c r="O31" s="214">
        <v>38</v>
      </c>
      <c r="P31" s="214">
        <v>30</v>
      </c>
      <c r="Q31" s="214">
        <v>0</v>
      </c>
      <c r="R31" s="214">
        <v>73</v>
      </c>
      <c r="S31" s="214">
        <v>39</v>
      </c>
      <c r="T31" s="214">
        <v>0</v>
      </c>
      <c r="U31" s="214">
        <v>269699</v>
      </c>
      <c r="V31" s="214">
        <v>228678</v>
      </c>
      <c r="W31" s="214">
        <v>0</v>
      </c>
      <c r="X31" s="214">
        <v>2</v>
      </c>
      <c r="Y31" s="214">
        <v>41</v>
      </c>
      <c r="Z31" s="214">
        <v>0</v>
      </c>
      <c r="AA31" s="214">
        <v>0</v>
      </c>
      <c r="AB31" s="214">
        <v>0</v>
      </c>
      <c r="AC31" s="214">
        <v>0</v>
      </c>
      <c r="AD31" s="214">
        <v>0</v>
      </c>
      <c r="AE31" s="214">
        <v>0</v>
      </c>
      <c r="AF31" s="214">
        <v>0</v>
      </c>
    </row>
    <row r="32" spans="2:38" ht="30" customHeight="1" x14ac:dyDescent="0.6">
      <c r="B32" s="47" t="s">
        <v>108</v>
      </c>
      <c r="C32" s="214">
        <v>93</v>
      </c>
      <c r="D32" s="214">
        <v>45</v>
      </c>
      <c r="E32" s="214">
        <v>0</v>
      </c>
      <c r="F32" s="214">
        <v>27</v>
      </c>
      <c r="G32" s="214">
        <v>0</v>
      </c>
      <c r="H32" s="214">
        <v>0</v>
      </c>
      <c r="I32" s="214">
        <v>27</v>
      </c>
      <c r="J32" s="214">
        <v>0</v>
      </c>
      <c r="K32" s="214">
        <v>0</v>
      </c>
      <c r="L32" s="214">
        <v>66</v>
      </c>
      <c r="M32" s="214">
        <v>277</v>
      </c>
      <c r="N32" s="214">
        <v>0</v>
      </c>
      <c r="O32" s="214">
        <v>60</v>
      </c>
      <c r="P32" s="214">
        <v>39</v>
      </c>
      <c r="Q32" s="214">
        <v>0</v>
      </c>
      <c r="R32" s="214">
        <v>43</v>
      </c>
      <c r="S32" s="214">
        <v>2</v>
      </c>
      <c r="T32" s="214">
        <v>0</v>
      </c>
      <c r="U32" s="214">
        <v>246451</v>
      </c>
      <c r="V32" s="214">
        <v>250198</v>
      </c>
      <c r="W32" s="214">
        <v>0</v>
      </c>
      <c r="X32" s="214">
        <v>28</v>
      </c>
      <c r="Y32" s="214">
        <v>12</v>
      </c>
      <c r="Z32" s="214">
        <v>0</v>
      </c>
      <c r="AA32" s="214">
        <v>0</v>
      </c>
      <c r="AB32" s="214">
        <v>16</v>
      </c>
      <c r="AC32" s="214">
        <v>0</v>
      </c>
      <c r="AD32" s="214">
        <v>18</v>
      </c>
      <c r="AE32" s="214">
        <v>21</v>
      </c>
      <c r="AF32" s="214">
        <v>0</v>
      </c>
    </row>
    <row r="33" spans="2:32" ht="30" customHeight="1" x14ac:dyDescent="0.6">
      <c r="B33" s="47" t="s">
        <v>109</v>
      </c>
      <c r="C33" s="214">
        <v>35</v>
      </c>
      <c r="D33" s="214">
        <v>10</v>
      </c>
      <c r="E33" s="214">
        <v>0</v>
      </c>
      <c r="F33" s="214">
        <v>39</v>
      </c>
      <c r="G33" s="214">
        <v>0</v>
      </c>
      <c r="H33" s="214">
        <v>0</v>
      </c>
      <c r="I33" s="214">
        <v>0</v>
      </c>
      <c r="J33" s="214">
        <v>0</v>
      </c>
      <c r="K33" s="214">
        <v>0</v>
      </c>
      <c r="L33" s="214">
        <v>122</v>
      </c>
      <c r="M33" s="214">
        <v>385</v>
      </c>
      <c r="N33" s="214">
        <v>0</v>
      </c>
      <c r="O33" s="214">
        <v>79</v>
      </c>
      <c r="P33" s="214">
        <v>103</v>
      </c>
      <c r="Q33" s="214">
        <v>0</v>
      </c>
      <c r="R33" s="214">
        <v>12</v>
      </c>
      <c r="S33" s="214">
        <v>42</v>
      </c>
      <c r="T33" s="214">
        <v>0</v>
      </c>
      <c r="U33" s="214">
        <v>219394</v>
      </c>
      <c r="V33" s="214">
        <v>259049</v>
      </c>
      <c r="W33" s="214">
        <v>0</v>
      </c>
      <c r="X33" s="214">
        <v>4</v>
      </c>
      <c r="Y33" s="214">
        <v>29</v>
      </c>
      <c r="Z33" s="214">
        <v>0</v>
      </c>
      <c r="AA33" s="214">
        <v>0</v>
      </c>
      <c r="AB33" s="214">
        <v>0</v>
      </c>
      <c r="AC33" s="214">
        <v>0</v>
      </c>
      <c r="AD33" s="214">
        <v>43</v>
      </c>
      <c r="AE33" s="214">
        <v>22</v>
      </c>
      <c r="AF33" s="214">
        <v>0</v>
      </c>
    </row>
    <row r="34" spans="2:32" ht="30" customHeight="1" x14ac:dyDescent="0.6">
      <c r="B34" s="47" t="s">
        <v>125</v>
      </c>
      <c r="C34" s="214">
        <v>61</v>
      </c>
      <c r="D34" s="214">
        <v>66</v>
      </c>
      <c r="E34" s="214">
        <v>0</v>
      </c>
      <c r="F34" s="214">
        <v>0</v>
      </c>
      <c r="G34" s="214">
        <v>0</v>
      </c>
      <c r="H34" s="214">
        <v>0</v>
      </c>
      <c r="I34" s="214">
        <v>0</v>
      </c>
      <c r="J34" s="214">
        <v>0</v>
      </c>
      <c r="K34" s="214">
        <v>0</v>
      </c>
      <c r="L34" s="214">
        <v>64</v>
      </c>
      <c r="M34" s="214">
        <v>157</v>
      </c>
      <c r="N34" s="214">
        <v>0</v>
      </c>
      <c r="O34" s="214">
        <v>90</v>
      </c>
      <c r="P34" s="214">
        <v>86</v>
      </c>
      <c r="Q34" s="214">
        <v>0</v>
      </c>
      <c r="R34" s="214">
        <v>7</v>
      </c>
      <c r="S34" s="214">
        <v>51</v>
      </c>
      <c r="T34" s="214">
        <v>0</v>
      </c>
      <c r="U34" s="214">
        <v>166908</v>
      </c>
      <c r="V34" s="214">
        <v>235182</v>
      </c>
      <c r="W34" s="214">
        <v>0</v>
      </c>
      <c r="X34" s="214">
        <v>165</v>
      </c>
      <c r="Y34" s="214">
        <v>84</v>
      </c>
      <c r="Z34" s="214">
        <v>0</v>
      </c>
      <c r="AA34" s="214">
        <v>0</v>
      </c>
      <c r="AB34" s="214">
        <v>0</v>
      </c>
      <c r="AC34" s="214">
        <v>0</v>
      </c>
      <c r="AD34" s="214">
        <v>0</v>
      </c>
      <c r="AE34" s="214">
        <v>14</v>
      </c>
      <c r="AF34" s="214">
        <v>0</v>
      </c>
    </row>
    <row r="35" spans="2:32" ht="30" customHeight="1" x14ac:dyDescent="0.6">
      <c r="B35" s="47" t="s">
        <v>110</v>
      </c>
      <c r="C35" s="214">
        <v>234</v>
      </c>
      <c r="D35" s="214">
        <v>137</v>
      </c>
      <c r="E35" s="214">
        <v>0</v>
      </c>
      <c r="F35" s="214">
        <v>0</v>
      </c>
      <c r="G35" s="214">
        <v>2</v>
      </c>
      <c r="H35" s="214">
        <v>0</v>
      </c>
      <c r="I35" s="214">
        <v>48</v>
      </c>
      <c r="J35" s="214">
        <v>0</v>
      </c>
      <c r="K35" s="214">
        <v>0</v>
      </c>
      <c r="L35" s="214">
        <v>323</v>
      </c>
      <c r="M35" s="214">
        <v>104</v>
      </c>
      <c r="N35" s="214">
        <v>0</v>
      </c>
      <c r="O35" s="214">
        <v>195</v>
      </c>
      <c r="P35" s="214">
        <v>223</v>
      </c>
      <c r="Q35" s="214">
        <v>0</v>
      </c>
      <c r="R35" s="214">
        <v>14</v>
      </c>
      <c r="S35" s="214">
        <v>103</v>
      </c>
      <c r="T35" s="214">
        <v>0</v>
      </c>
      <c r="U35" s="214">
        <v>193353</v>
      </c>
      <c r="V35" s="214">
        <v>241219</v>
      </c>
      <c r="W35" s="214">
        <v>0</v>
      </c>
      <c r="X35" s="214">
        <v>149</v>
      </c>
      <c r="Y35" s="214">
        <v>43</v>
      </c>
      <c r="Z35" s="214">
        <v>0</v>
      </c>
      <c r="AA35" s="214">
        <v>0</v>
      </c>
      <c r="AB35" s="214">
        <v>0</v>
      </c>
      <c r="AC35" s="214">
        <v>0</v>
      </c>
      <c r="AD35" s="214">
        <v>0</v>
      </c>
      <c r="AE35" s="214">
        <v>0</v>
      </c>
      <c r="AF35" s="214">
        <v>0</v>
      </c>
    </row>
    <row r="36" spans="2:32" ht="30" customHeight="1" x14ac:dyDescent="0.6">
      <c r="B36" s="47" t="s">
        <v>111</v>
      </c>
      <c r="C36" s="214">
        <v>239</v>
      </c>
      <c r="D36" s="214">
        <v>372</v>
      </c>
      <c r="E36" s="214">
        <v>0</v>
      </c>
      <c r="F36" s="214">
        <v>0</v>
      </c>
      <c r="G36" s="214">
        <v>0</v>
      </c>
      <c r="H36" s="214">
        <v>0</v>
      </c>
      <c r="I36" s="214">
        <v>50</v>
      </c>
      <c r="J36" s="214">
        <v>44</v>
      </c>
      <c r="K36" s="214">
        <v>0</v>
      </c>
      <c r="L36" s="214">
        <v>122</v>
      </c>
      <c r="M36" s="214">
        <v>135</v>
      </c>
      <c r="N36" s="214">
        <v>0</v>
      </c>
      <c r="O36" s="214">
        <v>410</v>
      </c>
      <c r="P36" s="214">
        <v>226</v>
      </c>
      <c r="Q36" s="214">
        <v>0</v>
      </c>
      <c r="R36" s="214">
        <v>41</v>
      </c>
      <c r="S36" s="214">
        <v>22</v>
      </c>
      <c r="T36" s="214">
        <v>0</v>
      </c>
      <c r="U36" s="214">
        <v>205381</v>
      </c>
      <c r="V36" s="214">
        <v>248639</v>
      </c>
      <c r="W36" s="214">
        <v>0</v>
      </c>
      <c r="X36" s="214">
        <v>36</v>
      </c>
      <c r="Y36" s="214">
        <v>104</v>
      </c>
      <c r="Z36" s="214">
        <v>0</v>
      </c>
      <c r="AA36" s="214">
        <v>0</v>
      </c>
      <c r="AB36" s="214">
        <v>65</v>
      </c>
      <c r="AC36" s="214">
        <v>0</v>
      </c>
      <c r="AD36" s="214">
        <v>0</v>
      </c>
      <c r="AE36" s="214">
        <v>0</v>
      </c>
      <c r="AF36" s="214">
        <v>0</v>
      </c>
    </row>
    <row r="37" spans="2:32" ht="30" customHeight="1" x14ac:dyDescent="0.6">
      <c r="B37" s="47" t="s">
        <v>112</v>
      </c>
      <c r="C37" s="214">
        <v>122</v>
      </c>
      <c r="D37" s="214">
        <v>142</v>
      </c>
      <c r="E37" s="214">
        <v>0</v>
      </c>
      <c r="F37" s="214">
        <v>0</v>
      </c>
      <c r="G37" s="214">
        <v>18</v>
      </c>
      <c r="H37" s="214">
        <v>0</v>
      </c>
      <c r="I37" s="214">
        <v>2</v>
      </c>
      <c r="J37" s="214">
        <v>38</v>
      </c>
      <c r="K37" s="214">
        <v>0</v>
      </c>
      <c r="L37" s="214">
        <v>172</v>
      </c>
      <c r="M37" s="214">
        <v>154</v>
      </c>
      <c r="N37" s="214">
        <v>0</v>
      </c>
      <c r="O37" s="214">
        <v>43</v>
      </c>
      <c r="P37" s="214">
        <v>51</v>
      </c>
      <c r="Q37" s="214">
        <v>0</v>
      </c>
      <c r="R37" s="214">
        <v>109</v>
      </c>
      <c r="S37" s="214">
        <v>2</v>
      </c>
      <c r="T37" s="214">
        <v>0</v>
      </c>
      <c r="U37" s="214">
        <v>252049</v>
      </c>
      <c r="V37" s="214">
        <v>267526</v>
      </c>
      <c r="W37" s="214">
        <v>0</v>
      </c>
      <c r="X37" s="214">
        <v>54</v>
      </c>
      <c r="Y37" s="214">
        <v>28</v>
      </c>
      <c r="Z37" s="214">
        <v>0</v>
      </c>
      <c r="AA37" s="214">
        <v>0</v>
      </c>
      <c r="AB37" s="214">
        <v>22</v>
      </c>
      <c r="AC37" s="214">
        <v>0</v>
      </c>
      <c r="AD37" s="214">
        <v>11</v>
      </c>
      <c r="AE37" s="214">
        <v>0</v>
      </c>
      <c r="AF37" s="214">
        <v>0</v>
      </c>
    </row>
    <row r="38" spans="2:32" ht="30" customHeight="1" x14ac:dyDescent="0.6">
      <c r="B38" s="47" t="s">
        <v>113</v>
      </c>
      <c r="C38" s="215">
        <v>1695</v>
      </c>
      <c r="D38" s="215">
        <v>1677</v>
      </c>
      <c r="E38" s="215">
        <v>126</v>
      </c>
      <c r="F38" s="215">
        <v>107</v>
      </c>
      <c r="G38" s="215">
        <v>22</v>
      </c>
      <c r="H38" s="215">
        <v>2</v>
      </c>
      <c r="I38" s="215">
        <v>164</v>
      </c>
      <c r="J38" s="215">
        <v>203</v>
      </c>
      <c r="K38" s="215">
        <v>2</v>
      </c>
      <c r="L38" s="215">
        <v>1687</v>
      </c>
      <c r="M38" s="215">
        <v>1898</v>
      </c>
      <c r="N38" s="215">
        <v>97</v>
      </c>
      <c r="O38" s="215">
        <v>2632</v>
      </c>
      <c r="P38" s="215">
        <v>1694</v>
      </c>
      <c r="Q38" s="215">
        <v>44</v>
      </c>
      <c r="R38" s="215">
        <v>491</v>
      </c>
      <c r="S38" s="215">
        <v>497</v>
      </c>
      <c r="T38" s="215">
        <v>15</v>
      </c>
      <c r="U38" s="215">
        <v>3191662</v>
      </c>
      <c r="V38" s="215">
        <v>3125705</v>
      </c>
      <c r="W38" s="215">
        <v>174930</v>
      </c>
      <c r="X38" s="215">
        <v>445</v>
      </c>
      <c r="Y38" s="215">
        <v>445</v>
      </c>
      <c r="Z38" s="215">
        <v>2</v>
      </c>
      <c r="AA38" s="215">
        <v>0</v>
      </c>
      <c r="AB38" s="215">
        <v>139</v>
      </c>
      <c r="AC38" s="215">
        <v>56</v>
      </c>
      <c r="AD38" s="215">
        <v>72</v>
      </c>
      <c r="AE38" s="215">
        <v>57</v>
      </c>
      <c r="AF38" s="215">
        <v>0</v>
      </c>
    </row>
    <row r="39" spans="2:32" ht="30" customHeight="1" x14ac:dyDescent="0.6">
      <c r="B39" s="26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</row>
    <row r="40" spans="2:32" ht="30" customHeight="1" x14ac:dyDescent="0.6">
      <c r="B40" s="26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</row>
    <row r="41" spans="2:32" ht="30" customHeight="1" x14ac:dyDescent="0.6">
      <c r="B41" s="26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</row>
    <row r="42" spans="2:32" ht="30" customHeight="1" x14ac:dyDescent="0.6">
      <c r="B42" s="23" t="s">
        <v>101</v>
      </c>
      <c r="C42" s="353" t="s">
        <v>43</v>
      </c>
      <c r="D42" s="354"/>
      <c r="E42" s="355"/>
      <c r="F42" s="353" t="s">
        <v>22</v>
      </c>
      <c r="G42" s="354"/>
      <c r="H42" s="355"/>
      <c r="I42" s="353" t="s">
        <v>37</v>
      </c>
      <c r="J42" s="354"/>
      <c r="K42" s="355"/>
      <c r="L42" s="353" t="s">
        <v>63</v>
      </c>
      <c r="M42" s="354"/>
      <c r="N42" s="355"/>
      <c r="O42" s="353" t="s">
        <v>9</v>
      </c>
      <c r="P42" s="354"/>
      <c r="Q42" s="355"/>
      <c r="R42" s="353" t="s">
        <v>49</v>
      </c>
      <c r="S42" s="354"/>
      <c r="T42" s="355"/>
      <c r="U42" s="353" t="s">
        <v>96</v>
      </c>
      <c r="V42" s="354"/>
      <c r="W42" s="355"/>
      <c r="X42" s="353" t="s">
        <v>3</v>
      </c>
      <c r="Y42" s="354"/>
      <c r="Z42" s="355"/>
      <c r="AA42" s="353" t="s">
        <v>20</v>
      </c>
      <c r="AB42" s="354"/>
      <c r="AC42" s="355"/>
      <c r="AD42" s="353" t="s">
        <v>12</v>
      </c>
      <c r="AE42" s="354"/>
      <c r="AF42" s="355"/>
    </row>
    <row r="43" spans="2:32" ht="30" customHeight="1" x14ac:dyDescent="0.6">
      <c r="B43" s="24"/>
      <c r="C43" s="218"/>
      <c r="D43" s="219"/>
      <c r="E43" s="218"/>
      <c r="F43" s="218"/>
      <c r="G43" s="219"/>
      <c r="H43" s="218"/>
      <c r="I43" s="218"/>
      <c r="J43" s="219"/>
      <c r="K43" s="218"/>
      <c r="L43" s="218"/>
      <c r="M43" s="219"/>
      <c r="N43" s="218"/>
      <c r="O43" s="218"/>
      <c r="P43" s="219"/>
      <c r="Q43" s="218"/>
      <c r="R43" s="218"/>
      <c r="S43" s="219"/>
      <c r="T43" s="218"/>
      <c r="U43" s="218"/>
      <c r="V43" s="219"/>
      <c r="W43" s="218"/>
      <c r="X43" s="218"/>
      <c r="Y43" s="219"/>
      <c r="Z43" s="218"/>
      <c r="AA43" s="218"/>
      <c r="AB43" s="219"/>
      <c r="AC43" s="218"/>
      <c r="AD43" s="218"/>
      <c r="AE43" s="219"/>
      <c r="AF43" s="218"/>
    </row>
    <row r="44" spans="2:32" ht="30" customHeight="1" x14ac:dyDescent="0.6">
      <c r="B44" s="25"/>
      <c r="C44" s="264">
        <v>2018</v>
      </c>
      <c r="D44" s="264">
        <v>2019</v>
      </c>
      <c r="E44" s="264">
        <v>2020</v>
      </c>
      <c r="F44" s="264">
        <v>2018</v>
      </c>
      <c r="G44" s="264">
        <v>2019</v>
      </c>
      <c r="H44" s="264">
        <v>2020</v>
      </c>
      <c r="I44" s="264">
        <v>2018</v>
      </c>
      <c r="J44" s="264">
        <v>2019</v>
      </c>
      <c r="K44" s="264">
        <v>2020</v>
      </c>
      <c r="L44" s="264">
        <v>2018</v>
      </c>
      <c r="M44" s="264">
        <v>2019</v>
      </c>
      <c r="N44" s="264">
        <v>2020</v>
      </c>
      <c r="O44" s="264">
        <v>2018</v>
      </c>
      <c r="P44" s="264">
        <v>2019</v>
      </c>
      <c r="Q44" s="264">
        <v>2020</v>
      </c>
      <c r="R44" s="264">
        <v>2018</v>
      </c>
      <c r="S44" s="264">
        <v>2019</v>
      </c>
      <c r="T44" s="264">
        <v>2020</v>
      </c>
      <c r="U44" s="264">
        <v>2018</v>
      </c>
      <c r="V44" s="264">
        <v>2019</v>
      </c>
      <c r="W44" s="264">
        <v>2020</v>
      </c>
      <c r="X44" s="264">
        <v>2018</v>
      </c>
      <c r="Y44" s="264">
        <v>2019</v>
      </c>
      <c r="Z44" s="264">
        <v>2020</v>
      </c>
      <c r="AA44" s="264">
        <v>2018</v>
      </c>
      <c r="AB44" s="264">
        <v>2019</v>
      </c>
      <c r="AC44" s="264">
        <v>2020</v>
      </c>
      <c r="AD44" s="264">
        <v>2018</v>
      </c>
      <c r="AE44" s="264">
        <v>2019</v>
      </c>
      <c r="AF44" s="264">
        <v>2020</v>
      </c>
    </row>
    <row r="45" spans="2:32" ht="30" customHeight="1" x14ac:dyDescent="0.6">
      <c r="B45" s="46" t="s">
        <v>102</v>
      </c>
      <c r="C45" s="214">
        <v>107</v>
      </c>
      <c r="D45" s="214">
        <v>78</v>
      </c>
      <c r="E45" s="214">
        <v>27</v>
      </c>
      <c r="F45" s="214">
        <v>810</v>
      </c>
      <c r="G45" s="214">
        <v>853</v>
      </c>
      <c r="H45" s="214">
        <v>455</v>
      </c>
      <c r="I45" s="214">
        <v>7</v>
      </c>
      <c r="J45" s="214">
        <v>18</v>
      </c>
      <c r="K45" s="214">
        <v>6</v>
      </c>
      <c r="L45" s="214">
        <v>26</v>
      </c>
      <c r="M45" s="214">
        <v>29</v>
      </c>
      <c r="N45" s="214">
        <v>15</v>
      </c>
      <c r="O45" s="214">
        <v>9433</v>
      </c>
      <c r="P45" s="214">
        <v>9210</v>
      </c>
      <c r="Q45" s="214">
        <v>3123</v>
      </c>
      <c r="R45" s="214">
        <v>23</v>
      </c>
      <c r="S45" s="214">
        <v>11</v>
      </c>
      <c r="T45" s="214">
        <v>0</v>
      </c>
      <c r="U45" s="214">
        <v>0</v>
      </c>
      <c r="V45" s="214">
        <v>0</v>
      </c>
      <c r="W45" s="214">
        <v>0</v>
      </c>
      <c r="X45" s="214">
        <v>276</v>
      </c>
      <c r="Y45" s="214">
        <v>281</v>
      </c>
      <c r="Z45" s="214">
        <v>187</v>
      </c>
      <c r="AA45" s="214">
        <v>6135</v>
      </c>
      <c r="AB45" s="214">
        <v>5686</v>
      </c>
      <c r="AC45" s="214">
        <v>3148</v>
      </c>
      <c r="AD45" s="214">
        <v>8362</v>
      </c>
      <c r="AE45" s="214">
        <v>6718</v>
      </c>
      <c r="AF45" s="214">
        <v>5237</v>
      </c>
    </row>
    <row r="46" spans="2:32" ht="30" customHeight="1" x14ac:dyDescent="0.6">
      <c r="B46" s="47" t="s">
        <v>103</v>
      </c>
      <c r="C46" s="214">
        <v>55</v>
      </c>
      <c r="D46" s="214">
        <v>109</v>
      </c>
      <c r="E46" s="214">
        <v>0</v>
      </c>
      <c r="F46" s="214">
        <v>1096</v>
      </c>
      <c r="G46" s="214">
        <v>786</v>
      </c>
      <c r="H46" s="214">
        <v>0</v>
      </c>
      <c r="I46" s="214">
        <v>6</v>
      </c>
      <c r="J46" s="214">
        <v>27</v>
      </c>
      <c r="K46" s="214">
        <v>0</v>
      </c>
      <c r="L46" s="214">
        <v>0</v>
      </c>
      <c r="M46" s="214">
        <v>0</v>
      </c>
      <c r="N46" s="214">
        <v>0</v>
      </c>
      <c r="O46" s="214">
        <v>10669</v>
      </c>
      <c r="P46" s="214">
        <v>8016</v>
      </c>
      <c r="Q46" s="214">
        <v>0</v>
      </c>
      <c r="R46" s="214">
        <v>0</v>
      </c>
      <c r="S46" s="214">
        <v>6</v>
      </c>
      <c r="T46" s="214">
        <v>0</v>
      </c>
      <c r="U46" s="214">
        <v>0</v>
      </c>
      <c r="V46" s="214">
        <v>0</v>
      </c>
      <c r="W46" s="214">
        <v>0</v>
      </c>
      <c r="X46" s="214">
        <v>258</v>
      </c>
      <c r="Y46" s="214">
        <v>181</v>
      </c>
      <c r="Z46" s="214">
        <v>0</v>
      </c>
      <c r="AA46" s="214">
        <v>6777</v>
      </c>
      <c r="AB46" s="214">
        <v>6330</v>
      </c>
      <c r="AC46" s="214">
        <v>0</v>
      </c>
      <c r="AD46" s="214">
        <v>8718</v>
      </c>
      <c r="AE46" s="214">
        <v>8514</v>
      </c>
      <c r="AF46" s="214">
        <v>0</v>
      </c>
    </row>
    <row r="47" spans="2:32" ht="30" customHeight="1" x14ac:dyDescent="0.6">
      <c r="B47" s="47" t="s">
        <v>104</v>
      </c>
      <c r="C47" s="214">
        <v>125</v>
      </c>
      <c r="D47" s="214">
        <v>56</v>
      </c>
      <c r="E47" s="214">
        <v>0</v>
      </c>
      <c r="F47" s="214">
        <v>536</v>
      </c>
      <c r="G47" s="214">
        <v>581</v>
      </c>
      <c r="H47" s="214">
        <v>0</v>
      </c>
      <c r="I47" s="214">
        <v>2</v>
      </c>
      <c r="J47" s="214">
        <v>28</v>
      </c>
      <c r="K47" s="214">
        <v>0</v>
      </c>
      <c r="L47" s="214">
        <v>15</v>
      </c>
      <c r="M47" s="214">
        <v>0</v>
      </c>
      <c r="N47" s="214">
        <v>0</v>
      </c>
      <c r="O47" s="214">
        <v>8613</v>
      </c>
      <c r="P47" s="214">
        <v>7405</v>
      </c>
      <c r="Q47" s="214">
        <v>0</v>
      </c>
      <c r="R47" s="214">
        <v>46</v>
      </c>
      <c r="S47" s="214">
        <v>42</v>
      </c>
      <c r="T47" s="214">
        <v>0</v>
      </c>
      <c r="U47" s="214">
        <v>0</v>
      </c>
      <c r="V47" s="214">
        <v>0</v>
      </c>
      <c r="W47" s="214">
        <v>0</v>
      </c>
      <c r="X47" s="214">
        <v>112</v>
      </c>
      <c r="Y47" s="214">
        <v>234</v>
      </c>
      <c r="Z47" s="214">
        <v>0</v>
      </c>
      <c r="AA47" s="214">
        <v>8238</v>
      </c>
      <c r="AB47" s="214">
        <v>6658</v>
      </c>
      <c r="AC47" s="214">
        <v>0</v>
      </c>
      <c r="AD47" s="214">
        <v>6161</v>
      </c>
      <c r="AE47" s="214">
        <v>7288</v>
      </c>
      <c r="AF47" s="214">
        <v>0</v>
      </c>
    </row>
    <row r="48" spans="2:32" ht="30" customHeight="1" x14ac:dyDescent="0.6">
      <c r="B48" s="47" t="s">
        <v>105</v>
      </c>
      <c r="C48" s="214">
        <v>0</v>
      </c>
      <c r="D48" s="214">
        <v>6</v>
      </c>
      <c r="E48" s="214">
        <v>0</v>
      </c>
      <c r="F48" s="214">
        <v>199</v>
      </c>
      <c r="G48" s="214">
        <v>175</v>
      </c>
      <c r="H48" s="214">
        <v>0</v>
      </c>
      <c r="I48" s="214">
        <v>0</v>
      </c>
      <c r="J48" s="214">
        <v>31</v>
      </c>
      <c r="K48" s="214">
        <v>0</v>
      </c>
      <c r="L48" s="214">
        <v>0</v>
      </c>
      <c r="M48" s="214">
        <v>22</v>
      </c>
      <c r="N48" s="214">
        <v>0</v>
      </c>
      <c r="O48" s="214">
        <v>7116</v>
      </c>
      <c r="P48" s="214">
        <v>5064</v>
      </c>
      <c r="Q48" s="214">
        <v>0</v>
      </c>
      <c r="R48" s="214">
        <v>16</v>
      </c>
      <c r="S48" s="214">
        <v>18</v>
      </c>
      <c r="T48" s="214">
        <v>0</v>
      </c>
      <c r="U48" s="214">
        <v>0</v>
      </c>
      <c r="V48" s="214">
        <v>0</v>
      </c>
      <c r="W48" s="214">
        <v>0</v>
      </c>
      <c r="X48" s="214">
        <v>10</v>
      </c>
      <c r="Y48" s="214">
        <v>4</v>
      </c>
      <c r="Z48" s="214">
        <v>0</v>
      </c>
      <c r="AA48" s="214">
        <v>3969</v>
      </c>
      <c r="AB48" s="214">
        <v>4332</v>
      </c>
      <c r="AC48" s="214">
        <v>0</v>
      </c>
      <c r="AD48" s="214">
        <v>3863</v>
      </c>
      <c r="AE48" s="214">
        <v>3179</v>
      </c>
      <c r="AF48" s="214">
        <v>0</v>
      </c>
    </row>
    <row r="49" spans="2:32" ht="30" customHeight="1" x14ac:dyDescent="0.6">
      <c r="B49" s="47" t="s">
        <v>106</v>
      </c>
      <c r="C49" s="214">
        <v>3</v>
      </c>
      <c r="D49" s="214">
        <v>2</v>
      </c>
      <c r="E49" s="214">
        <v>0</v>
      </c>
      <c r="F49" s="214">
        <v>142</v>
      </c>
      <c r="G49" s="214">
        <v>98</v>
      </c>
      <c r="H49" s="214">
        <v>0</v>
      </c>
      <c r="I49" s="214">
        <v>7</v>
      </c>
      <c r="J49" s="214">
        <v>0</v>
      </c>
      <c r="K49" s="214">
        <v>0</v>
      </c>
      <c r="L49" s="214">
        <v>0</v>
      </c>
      <c r="M49" s="214">
        <v>0</v>
      </c>
      <c r="N49" s="214">
        <v>0</v>
      </c>
      <c r="O49" s="214">
        <v>6175</v>
      </c>
      <c r="P49" s="214">
        <v>2844</v>
      </c>
      <c r="Q49" s="214">
        <v>0</v>
      </c>
      <c r="R49" s="214">
        <v>0</v>
      </c>
      <c r="S49" s="214">
        <v>0</v>
      </c>
      <c r="T49" s="214">
        <v>0</v>
      </c>
      <c r="U49" s="214">
        <v>0</v>
      </c>
      <c r="V49" s="214">
        <v>0</v>
      </c>
      <c r="W49" s="214">
        <v>0</v>
      </c>
      <c r="X49" s="214">
        <v>2</v>
      </c>
      <c r="Y49" s="214">
        <v>8</v>
      </c>
      <c r="Z49" s="214">
        <v>0</v>
      </c>
      <c r="AA49" s="214">
        <v>2837</v>
      </c>
      <c r="AB49" s="214">
        <v>2245</v>
      </c>
      <c r="AC49" s="214">
        <v>0</v>
      </c>
      <c r="AD49" s="214">
        <v>1947</v>
      </c>
      <c r="AE49" s="214">
        <v>1334</v>
      </c>
      <c r="AF49" s="214">
        <v>0</v>
      </c>
    </row>
    <row r="50" spans="2:32" ht="30" customHeight="1" x14ac:dyDescent="0.6">
      <c r="B50" s="47" t="s">
        <v>107</v>
      </c>
      <c r="C50" s="214">
        <v>5</v>
      </c>
      <c r="D50" s="214">
        <v>0</v>
      </c>
      <c r="E50" s="214">
        <v>0</v>
      </c>
      <c r="F50" s="214">
        <v>103</v>
      </c>
      <c r="G50" s="214">
        <v>77</v>
      </c>
      <c r="H50" s="214">
        <v>0</v>
      </c>
      <c r="I50" s="214">
        <v>6</v>
      </c>
      <c r="J50" s="214">
        <v>10</v>
      </c>
      <c r="K50" s="214">
        <v>0</v>
      </c>
      <c r="L50" s="214">
        <v>6</v>
      </c>
      <c r="M50" s="214">
        <v>17</v>
      </c>
      <c r="N50" s="214">
        <v>0</v>
      </c>
      <c r="O50" s="214">
        <v>6787</v>
      </c>
      <c r="P50" s="214">
        <v>4163</v>
      </c>
      <c r="Q50" s="214">
        <v>0</v>
      </c>
      <c r="R50" s="214">
        <v>2</v>
      </c>
      <c r="S50" s="214">
        <v>20</v>
      </c>
      <c r="T50" s="214">
        <v>0</v>
      </c>
      <c r="U50" s="214">
        <v>0</v>
      </c>
      <c r="V50" s="214">
        <v>0</v>
      </c>
      <c r="W50" s="214">
        <v>0</v>
      </c>
      <c r="X50" s="214">
        <v>23</v>
      </c>
      <c r="Y50" s="214">
        <v>0</v>
      </c>
      <c r="Z50" s="214">
        <v>0</v>
      </c>
      <c r="AA50" s="214">
        <v>1407</v>
      </c>
      <c r="AB50" s="214">
        <v>1172</v>
      </c>
      <c r="AC50" s="214">
        <v>0</v>
      </c>
      <c r="AD50" s="214">
        <v>1214</v>
      </c>
      <c r="AE50" s="214">
        <v>1184</v>
      </c>
      <c r="AF50" s="214">
        <v>0</v>
      </c>
    </row>
    <row r="51" spans="2:32" ht="30" customHeight="1" x14ac:dyDescent="0.6">
      <c r="B51" s="47" t="s">
        <v>108</v>
      </c>
      <c r="C51" s="214">
        <v>10</v>
      </c>
      <c r="D51" s="214">
        <v>0</v>
      </c>
      <c r="E51" s="214">
        <v>0</v>
      </c>
      <c r="F51" s="214">
        <v>355</v>
      </c>
      <c r="G51" s="214">
        <v>347</v>
      </c>
      <c r="H51" s="214">
        <v>0</v>
      </c>
      <c r="I51" s="214">
        <v>27</v>
      </c>
      <c r="J51" s="214">
        <v>49</v>
      </c>
      <c r="K51" s="214">
        <v>0</v>
      </c>
      <c r="L51" s="214">
        <v>0</v>
      </c>
      <c r="M51" s="214">
        <v>0</v>
      </c>
      <c r="N51" s="214">
        <v>0</v>
      </c>
      <c r="O51" s="214">
        <v>9322</v>
      </c>
      <c r="P51" s="214">
        <v>5672</v>
      </c>
      <c r="Q51" s="214">
        <v>0</v>
      </c>
      <c r="R51" s="214">
        <v>3</v>
      </c>
      <c r="S51" s="214">
        <v>0</v>
      </c>
      <c r="T51" s="214">
        <v>0</v>
      </c>
      <c r="U51" s="214">
        <v>0</v>
      </c>
      <c r="V51" s="214">
        <v>0</v>
      </c>
      <c r="W51" s="214">
        <v>0</v>
      </c>
      <c r="X51" s="214">
        <v>7</v>
      </c>
      <c r="Y51" s="214">
        <v>7</v>
      </c>
      <c r="Z51" s="214">
        <v>0</v>
      </c>
      <c r="AA51" s="214">
        <v>2679</v>
      </c>
      <c r="AB51" s="214">
        <v>8391</v>
      </c>
      <c r="AC51" s="214">
        <v>0</v>
      </c>
      <c r="AD51" s="214">
        <v>2721</v>
      </c>
      <c r="AE51" s="214">
        <v>2230</v>
      </c>
      <c r="AF51" s="214">
        <v>0</v>
      </c>
    </row>
    <row r="52" spans="2:32" ht="30" customHeight="1" x14ac:dyDescent="0.6">
      <c r="B52" s="47" t="s">
        <v>109</v>
      </c>
      <c r="C52" s="214">
        <v>0</v>
      </c>
      <c r="D52" s="214">
        <v>6</v>
      </c>
      <c r="E52" s="214">
        <v>0</v>
      </c>
      <c r="F52" s="214">
        <v>155</v>
      </c>
      <c r="G52" s="214">
        <v>40</v>
      </c>
      <c r="H52" s="214">
        <v>0</v>
      </c>
      <c r="I52" s="214">
        <v>103</v>
      </c>
      <c r="J52" s="214">
        <v>65</v>
      </c>
      <c r="K52" s="214">
        <v>0</v>
      </c>
      <c r="L52" s="214">
        <v>0</v>
      </c>
      <c r="M52" s="214">
        <v>0</v>
      </c>
      <c r="N52" s="214">
        <v>0</v>
      </c>
      <c r="O52" s="214">
        <v>8754</v>
      </c>
      <c r="P52" s="214">
        <v>4784</v>
      </c>
      <c r="Q52" s="214">
        <v>0</v>
      </c>
      <c r="R52" s="214">
        <v>4</v>
      </c>
      <c r="S52" s="214">
        <v>23</v>
      </c>
      <c r="T52" s="214">
        <v>0</v>
      </c>
      <c r="U52" s="214">
        <v>0</v>
      </c>
      <c r="V52" s="214">
        <v>0</v>
      </c>
      <c r="W52" s="214">
        <v>0</v>
      </c>
      <c r="X52" s="214">
        <v>21</v>
      </c>
      <c r="Y52" s="214">
        <v>25</v>
      </c>
      <c r="Z52" s="214">
        <v>0</v>
      </c>
      <c r="AA52" s="214">
        <v>2496</v>
      </c>
      <c r="AB52" s="214">
        <v>1894</v>
      </c>
      <c r="AC52" s="214">
        <v>0</v>
      </c>
      <c r="AD52" s="214">
        <v>2183</v>
      </c>
      <c r="AE52" s="214">
        <v>2002</v>
      </c>
      <c r="AF52" s="214">
        <v>0</v>
      </c>
    </row>
    <row r="53" spans="2:32" ht="30" customHeight="1" x14ac:dyDescent="0.6">
      <c r="B53" s="47" t="s">
        <v>125</v>
      </c>
      <c r="C53" s="214">
        <v>0</v>
      </c>
      <c r="D53" s="214">
        <v>2</v>
      </c>
      <c r="E53" s="214">
        <v>0</v>
      </c>
      <c r="F53" s="214">
        <v>119</v>
      </c>
      <c r="G53" s="214">
        <v>148</v>
      </c>
      <c r="H53" s="214">
        <v>0</v>
      </c>
      <c r="I53" s="214">
        <v>1</v>
      </c>
      <c r="J53" s="214">
        <v>83</v>
      </c>
      <c r="K53" s="214">
        <v>0</v>
      </c>
      <c r="L53" s="214">
        <v>0</v>
      </c>
      <c r="M53" s="214">
        <v>0</v>
      </c>
      <c r="N53" s="214">
        <v>0</v>
      </c>
      <c r="O53" s="214">
        <v>6246</v>
      </c>
      <c r="P53" s="214">
        <v>3569</v>
      </c>
      <c r="Q53" s="214">
        <v>0</v>
      </c>
      <c r="R53" s="214">
        <v>2</v>
      </c>
      <c r="S53" s="214">
        <v>0</v>
      </c>
      <c r="T53" s="214">
        <v>0</v>
      </c>
      <c r="U53" s="214">
        <v>0</v>
      </c>
      <c r="V53" s="214">
        <v>0</v>
      </c>
      <c r="W53" s="214">
        <v>0</v>
      </c>
      <c r="X53" s="214">
        <v>0</v>
      </c>
      <c r="Y53" s="214">
        <v>19</v>
      </c>
      <c r="Z53" s="214">
        <v>0</v>
      </c>
      <c r="AA53" s="214">
        <v>1315</v>
      </c>
      <c r="AB53" s="214">
        <v>1025</v>
      </c>
      <c r="AC53" s="214">
        <v>0</v>
      </c>
      <c r="AD53" s="214">
        <v>2059</v>
      </c>
      <c r="AE53" s="214">
        <v>1541</v>
      </c>
      <c r="AF53" s="214">
        <v>0</v>
      </c>
    </row>
    <row r="54" spans="2:32" ht="30" customHeight="1" x14ac:dyDescent="0.6">
      <c r="B54" s="47" t="s">
        <v>110</v>
      </c>
      <c r="C54" s="214">
        <v>16</v>
      </c>
      <c r="D54" s="214">
        <v>0</v>
      </c>
      <c r="E54" s="214">
        <v>0</v>
      </c>
      <c r="F54" s="214">
        <v>247</v>
      </c>
      <c r="G54" s="214">
        <v>203</v>
      </c>
      <c r="H54" s="214">
        <v>0</v>
      </c>
      <c r="I54" s="214">
        <v>21</v>
      </c>
      <c r="J54" s="214">
        <v>9</v>
      </c>
      <c r="K54" s="214">
        <v>0</v>
      </c>
      <c r="L54" s="214">
        <v>17</v>
      </c>
      <c r="M54" s="214">
        <v>172</v>
      </c>
      <c r="N54" s="214">
        <v>0</v>
      </c>
      <c r="O54" s="214">
        <v>7231</v>
      </c>
      <c r="P54" s="214">
        <v>4131</v>
      </c>
      <c r="Q54" s="214">
        <v>0</v>
      </c>
      <c r="R54" s="214">
        <v>8</v>
      </c>
      <c r="S54" s="214">
        <v>21</v>
      </c>
      <c r="T54" s="214">
        <v>0</v>
      </c>
      <c r="U54" s="214">
        <v>0</v>
      </c>
      <c r="V54" s="214">
        <v>0</v>
      </c>
      <c r="W54" s="214">
        <v>0</v>
      </c>
      <c r="X54" s="214">
        <v>20</v>
      </c>
      <c r="Y54" s="214">
        <v>0</v>
      </c>
      <c r="Z54" s="214">
        <v>0</v>
      </c>
      <c r="AA54" s="214">
        <v>4291</v>
      </c>
      <c r="AB54" s="214">
        <v>3148</v>
      </c>
      <c r="AC54" s="214">
        <v>0</v>
      </c>
      <c r="AD54" s="214">
        <v>3349</v>
      </c>
      <c r="AE54" s="214">
        <v>3259</v>
      </c>
      <c r="AF54" s="214">
        <v>0</v>
      </c>
    </row>
    <row r="55" spans="2:32" ht="30" customHeight="1" x14ac:dyDescent="0.6">
      <c r="B55" s="47" t="s">
        <v>111</v>
      </c>
      <c r="C55" s="214">
        <v>37</v>
      </c>
      <c r="D55" s="214">
        <v>69</v>
      </c>
      <c r="E55" s="214">
        <v>0</v>
      </c>
      <c r="F55" s="214">
        <v>420</v>
      </c>
      <c r="G55" s="214">
        <v>290</v>
      </c>
      <c r="H55" s="214">
        <v>0</v>
      </c>
      <c r="I55" s="214">
        <v>36</v>
      </c>
      <c r="J55" s="214">
        <v>0</v>
      </c>
      <c r="K55" s="214">
        <v>0</v>
      </c>
      <c r="L55" s="214">
        <v>67</v>
      </c>
      <c r="M55" s="214">
        <v>121</v>
      </c>
      <c r="N55" s="214">
        <v>0</v>
      </c>
      <c r="O55" s="214">
        <v>9636</v>
      </c>
      <c r="P55" s="214">
        <v>5717</v>
      </c>
      <c r="Q55" s="214">
        <v>0</v>
      </c>
      <c r="R55" s="214">
        <v>48</v>
      </c>
      <c r="S55" s="214">
        <v>33</v>
      </c>
      <c r="T55" s="214">
        <v>0</v>
      </c>
      <c r="U55" s="214">
        <v>0</v>
      </c>
      <c r="V55" s="214">
        <v>0</v>
      </c>
      <c r="W55" s="214">
        <v>0</v>
      </c>
      <c r="X55" s="214">
        <v>130</v>
      </c>
      <c r="Y55" s="214">
        <v>115</v>
      </c>
      <c r="Z55" s="214">
        <v>0</v>
      </c>
      <c r="AA55" s="214">
        <v>8100</v>
      </c>
      <c r="AB55" s="214">
        <v>5608</v>
      </c>
      <c r="AC55" s="214">
        <v>0</v>
      </c>
      <c r="AD55" s="214">
        <v>5488</v>
      </c>
      <c r="AE55" s="214">
        <v>6171</v>
      </c>
      <c r="AF55" s="214">
        <v>0</v>
      </c>
    </row>
    <row r="56" spans="2:32" ht="30" customHeight="1" x14ac:dyDescent="0.6">
      <c r="B56" s="47" t="s">
        <v>112</v>
      </c>
      <c r="C56" s="214">
        <v>33</v>
      </c>
      <c r="D56" s="214">
        <v>95</v>
      </c>
      <c r="E56" s="214">
        <v>0</v>
      </c>
      <c r="F56" s="214">
        <v>278</v>
      </c>
      <c r="G56" s="214">
        <v>259</v>
      </c>
      <c r="H56" s="214">
        <v>0</v>
      </c>
      <c r="I56" s="214">
        <v>87</v>
      </c>
      <c r="J56" s="214">
        <v>4</v>
      </c>
      <c r="K56" s="214">
        <v>0</v>
      </c>
      <c r="L56" s="214">
        <v>2</v>
      </c>
      <c r="M56" s="214">
        <v>43</v>
      </c>
      <c r="N56" s="214">
        <v>0</v>
      </c>
      <c r="O56" s="214">
        <v>8777</v>
      </c>
      <c r="P56" s="214">
        <v>5360</v>
      </c>
      <c r="Q56" s="214">
        <v>0</v>
      </c>
      <c r="R56" s="214">
        <v>29</v>
      </c>
      <c r="S56" s="214">
        <v>0</v>
      </c>
      <c r="T56" s="214">
        <v>0</v>
      </c>
      <c r="U56" s="214">
        <v>0</v>
      </c>
      <c r="V56" s="214">
        <v>0</v>
      </c>
      <c r="W56" s="214">
        <v>0</v>
      </c>
      <c r="X56" s="214">
        <v>214</v>
      </c>
      <c r="Y56" s="214">
        <v>230</v>
      </c>
      <c r="Z56" s="214">
        <v>0</v>
      </c>
      <c r="AA56" s="214">
        <v>3030</v>
      </c>
      <c r="AB56" s="214">
        <v>2475</v>
      </c>
      <c r="AC56" s="214">
        <v>0</v>
      </c>
      <c r="AD56" s="214">
        <v>4861</v>
      </c>
      <c r="AE56" s="214">
        <v>5687</v>
      </c>
      <c r="AF56" s="214">
        <v>0</v>
      </c>
    </row>
    <row r="57" spans="2:32" ht="30" customHeight="1" x14ac:dyDescent="0.6">
      <c r="B57" s="47" t="s">
        <v>113</v>
      </c>
      <c r="C57" s="215">
        <v>391</v>
      </c>
      <c r="D57" s="215">
        <v>423</v>
      </c>
      <c r="E57" s="215">
        <v>27</v>
      </c>
      <c r="F57" s="215">
        <v>4460</v>
      </c>
      <c r="G57" s="215">
        <v>3857</v>
      </c>
      <c r="H57" s="215">
        <v>455</v>
      </c>
      <c r="I57" s="215">
        <v>303</v>
      </c>
      <c r="J57" s="215">
        <v>324</v>
      </c>
      <c r="K57" s="215">
        <v>6</v>
      </c>
      <c r="L57" s="215">
        <v>133</v>
      </c>
      <c r="M57" s="215">
        <v>404</v>
      </c>
      <c r="N57" s="215">
        <v>15</v>
      </c>
      <c r="O57" s="215">
        <v>98759</v>
      </c>
      <c r="P57" s="215">
        <v>65935</v>
      </c>
      <c r="Q57" s="215">
        <v>3123</v>
      </c>
      <c r="R57" s="215">
        <v>181</v>
      </c>
      <c r="S57" s="215">
        <v>174</v>
      </c>
      <c r="T57" s="215">
        <v>0</v>
      </c>
      <c r="U57" s="215">
        <v>0</v>
      </c>
      <c r="V57" s="215">
        <v>0</v>
      </c>
      <c r="W57" s="215">
        <v>0</v>
      </c>
      <c r="X57" s="215">
        <v>1073</v>
      </c>
      <c r="Y57" s="215">
        <v>1104</v>
      </c>
      <c r="Z57" s="215">
        <v>187</v>
      </c>
      <c r="AA57" s="215">
        <v>51274</v>
      </c>
      <c r="AB57" s="215">
        <v>48964</v>
      </c>
      <c r="AC57" s="215">
        <v>3148</v>
      </c>
      <c r="AD57" s="215">
        <v>50926</v>
      </c>
      <c r="AE57" s="215">
        <v>49107</v>
      </c>
      <c r="AF57" s="215">
        <v>5237</v>
      </c>
    </row>
    <row r="58" spans="2:32" ht="30" customHeight="1" x14ac:dyDescent="0.6">
      <c r="B58" s="28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  <c r="Y58" s="216"/>
      <c r="Z58" s="216"/>
      <c r="AA58" s="216"/>
      <c r="AB58" s="216"/>
      <c r="AC58" s="216"/>
      <c r="AD58" s="216"/>
      <c r="AE58" s="216"/>
      <c r="AF58" s="216"/>
    </row>
    <row r="59" spans="2:32" ht="30" customHeight="1" x14ac:dyDescent="0.6">
      <c r="B59" s="28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</row>
    <row r="60" spans="2:32" ht="30" customHeight="1" x14ac:dyDescent="0.6">
      <c r="B60" s="26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</row>
    <row r="61" spans="2:32" ht="30" customHeight="1" x14ac:dyDescent="0.6">
      <c r="B61" s="23" t="s">
        <v>101</v>
      </c>
      <c r="C61" s="353" t="s">
        <v>39</v>
      </c>
      <c r="D61" s="354"/>
      <c r="E61" s="355"/>
      <c r="F61" s="353" t="s">
        <v>71</v>
      </c>
      <c r="G61" s="354"/>
      <c r="H61" s="355"/>
      <c r="I61" s="353" t="s">
        <v>21</v>
      </c>
      <c r="J61" s="354"/>
      <c r="K61" s="355"/>
      <c r="L61" s="353" t="s">
        <v>8</v>
      </c>
      <c r="M61" s="354"/>
      <c r="N61" s="355"/>
      <c r="O61" s="353" t="s">
        <v>35</v>
      </c>
      <c r="P61" s="354"/>
      <c r="Q61" s="355"/>
      <c r="R61" s="353" t="s">
        <v>62</v>
      </c>
      <c r="S61" s="354"/>
      <c r="T61" s="355"/>
      <c r="U61" s="353" t="s">
        <v>11</v>
      </c>
      <c r="V61" s="354"/>
      <c r="W61" s="355"/>
      <c r="X61" s="353" t="s">
        <v>19</v>
      </c>
      <c r="Y61" s="354"/>
      <c r="Z61" s="355"/>
      <c r="AA61" s="353" t="s">
        <v>24</v>
      </c>
      <c r="AB61" s="354"/>
      <c r="AC61" s="355"/>
      <c r="AD61" s="353" t="s">
        <v>58</v>
      </c>
      <c r="AE61" s="354"/>
      <c r="AF61" s="355"/>
    </row>
    <row r="62" spans="2:32" ht="30" customHeight="1" x14ac:dyDescent="0.6">
      <c r="B62" s="24"/>
      <c r="C62" s="218"/>
      <c r="D62" s="219"/>
      <c r="E62" s="218"/>
      <c r="F62" s="218"/>
      <c r="G62" s="219"/>
      <c r="H62" s="218"/>
      <c r="I62" s="218"/>
      <c r="J62" s="219"/>
      <c r="K62" s="218"/>
      <c r="L62" s="218"/>
      <c r="M62" s="219"/>
      <c r="N62" s="218"/>
      <c r="O62" s="218"/>
      <c r="P62" s="219"/>
      <c r="Q62" s="218"/>
      <c r="R62" s="218"/>
      <c r="S62" s="219"/>
      <c r="T62" s="218"/>
      <c r="U62" s="218"/>
      <c r="V62" s="219"/>
      <c r="W62" s="218"/>
      <c r="X62" s="218"/>
      <c r="Y62" s="219"/>
      <c r="Z62" s="218"/>
      <c r="AA62" s="218"/>
      <c r="AB62" s="219"/>
      <c r="AC62" s="218"/>
      <c r="AD62" s="218"/>
      <c r="AE62" s="219"/>
      <c r="AF62" s="218"/>
    </row>
    <row r="63" spans="2:32" ht="30" customHeight="1" x14ac:dyDescent="0.6">
      <c r="B63" s="25"/>
      <c r="C63" s="264">
        <v>2018</v>
      </c>
      <c r="D63" s="264">
        <v>2019</v>
      </c>
      <c r="E63" s="264">
        <v>2020</v>
      </c>
      <c r="F63" s="264">
        <v>2018</v>
      </c>
      <c r="G63" s="264">
        <v>2019</v>
      </c>
      <c r="H63" s="264">
        <v>2020</v>
      </c>
      <c r="I63" s="264">
        <v>2018</v>
      </c>
      <c r="J63" s="264">
        <v>2019</v>
      </c>
      <c r="K63" s="264">
        <v>2020</v>
      </c>
      <c r="L63" s="264">
        <v>2018</v>
      </c>
      <c r="M63" s="264">
        <v>2019</v>
      </c>
      <c r="N63" s="264">
        <v>2020</v>
      </c>
      <c r="O63" s="264">
        <v>2018</v>
      </c>
      <c r="P63" s="264">
        <v>2019</v>
      </c>
      <c r="Q63" s="264">
        <v>2020</v>
      </c>
      <c r="R63" s="264">
        <v>2018</v>
      </c>
      <c r="S63" s="264">
        <v>2019</v>
      </c>
      <c r="T63" s="264">
        <v>2020</v>
      </c>
      <c r="U63" s="264">
        <v>2018</v>
      </c>
      <c r="V63" s="264">
        <v>2019</v>
      </c>
      <c r="W63" s="264">
        <v>2020</v>
      </c>
      <c r="X63" s="264">
        <v>2018</v>
      </c>
      <c r="Y63" s="264">
        <v>2019</v>
      </c>
      <c r="Z63" s="264">
        <v>2020</v>
      </c>
      <c r="AA63" s="264">
        <v>2018</v>
      </c>
      <c r="AB63" s="264">
        <v>2019</v>
      </c>
      <c r="AC63" s="264">
        <v>2020</v>
      </c>
      <c r="AD63" s="264">
        <v>2018</v>
      </c>
      <c r="AE63" s="264">
        <v>2019</v>
      </c>
      <c r="AF63" s="264">
        <v>2020</v>
      </c>
    </row>
    <row r="64" spans="2:32" ht="30" customHeight="1" x14ac:dyDescent="0.6">
      <c r="B64" s="46" t="s">
        <v>102</v>
      </c>
      <c r="C64" s="214">
        <v>0</v>
      </c>
      <c r="D64" s="214">
        <v>122</v>
      </c>
      <c r="E64" s="214">
        <v>0</v>
      </c>
      <c r="F64" s="214">
        <v>0</v>
      </c>
      <c r="G64" s="214">
        <v>0</v>
      </c>
      <c r="H64" s="214">
        <v>0</v>
      </c>
      <c r="I64" s="214">
        <v>777</v>
      </c>
      <c r="J64" s="214">
        <v>961</v>
      </c>
      <c r="K64" s="214">
        <v>550</v>
      </c>
      <c r="L64" s="214">
        <v>3011</v>
      </c>
      <c r="M64" s="214">
        <v>2746</v>
      </c>
      <c r="N64" s="214">
        <v>1555</v>
      </c>
      <c r="O64" s="214">
        <v>103</v>
      </c>
      <c r="P64" s="214">
        <v>90</v>
      </c>
      <c r="Q64" s="214">
        <v>80</v>
      </c>
      <c r="R64" s="214">
        <v>190</v>
      </c>
      <c r="S64" s="214">
        <v>31</v>
      </c>
      <c r="T64" s="214">
        <v>0</v>
      </c>
      <c r="U64" s="214">
        <v>19875</v>
      </c>
      <c r="V64" s="214">
        <v>23641</v>
      </c>
      <c r="W64" s="214">
        <v>13006</v>
      </c>
      <c r="X64" s="214">
        <v>6926</v>
      </c>
      <c r="Y64" s="214">
        <v>7247</v>
      </c>
      <c r="Z64" s="214">
        <v>4965</v>
      </c>
      <c r="AA64" s="214">
        <v>1671</v>
      </c>
      <c r="AB64" s="214">
        <v>531</v>
      </c>
      <c r="AC64" s="214">
        <v>197</v>
      </c>
      <c r="AD64" s="214">
        <v>0</v>
      </c>
      <c r="AE64" s="214">
        <v>0</v>
      </c>
      <c r="AF64" s="214">
        <v>0</v>
      </c>
    </row>
    <row r="65" spans="2:32" ht="30" customHeight="1" x14ac:dyDescent="0.6">
      <c r="B65" s="47" t="s">
        <v>103</v>
      </c>
      <c r="C65" s="214">
        <v>20</v>
      </c>
      <c r="D65" s="214">
        <v>31</v>
      </c>
      <c r="E65" s="214">
        <v>0</v>
      </c>
      <c r="F65" s="214">
        <v>0</v>
      </c>
      <c r="G65" s="214">
        <v>0</v>
      </c>
      <c r="H65" s="214">
        <v>0</v>
      </c>
      <c r="I65" s="214">
        <v>574</v>
      </c>
      <c r="J65" s="214">
        <v>645</v>
      </c>
      <c r="K65" s="214">
        <v>0</v>
      </c>
      <c r="L65" s="214">
        <v>3845</v>
      </c>
      <c r="M65" s="214">
        <v>4217</v>
      </c>
      <c r="N65" s="214">
        <v>0</v>
      </c>
      <c r="O65" s="214">
        <v>224</v>
      </c>
      <c r="P65" s="214">
        <v>130</v>
      </c>
      <c r="Q65" s="214">
        <v>0</v>
      </c>
      <c r="R65" s="214">
        <v>121</v>
      </c>
      <c r="S65" s="214">
        <v>84</v>
      </c>
      <c r="T65" s="214">
        <v>0</v>
      </c>
      <c r="U65" s="214">
        <v>21281</v>
      </c>
      <c r="V65" s="214">
        <v>21134</v>
      </c>
      <c r="W65" s="214">
        <v>0</v>
      </c>
      <c r="X65" s="214">
        <v>9212</v>
      </c>
      <c r="Y65" s="214">
        <v>7625</v>
      </c>
      <c r="Z65" s="214">
        <v>0</v>
      </c>
      <c r="AA65" s="214">
        <v>1609</v>
      </c>
      <c r="AB65" s="214">
        <v>579</v>
      </c>
      <c r="AC65" s="214">
        <v>0</v>
      </c>
      <c r="AD65" s="214">
        <v>0</v>
      </c>
      <c r="AE65" s="214">
        <v>0</v>
      </c>
      <c r="AF65" s="214">
        <v>0</v>
      </c>
    </row>
    <row r="66" spans="2:32" ht="30" customHeight="1" x14ac:dyDescent="0.6">
      <c r="B66" s="47" t="s">
        <v>104</v>
      </c>
      <c r="C66" s="214">
        <v>2</v>
      </c>
      <c r="D66" s="214">
        <v>0</v>
      </c>
      <c r="E66" s="214">
        <v>0</v>
      </c>
      <c r="F66" s="214">
        <v>0</v>
      </c>
      <c r="G66" s="214">
        <v>0</v>
      </c>
      <c r="H66" s="214">
        <v>0</v>
      </c>
      <c r="I66" s="214">
        <v>705</v>
      </c>
      <c r="J66" s="214">
        <v>634</v>
      </c>
      <c r="K66" s="214">
        <v>0</v>
      </c>
      <c r="L66" s="214">
        <v>5981</v>
      </c>
      <c r="M66" s="214">
        <v>4385</v>
      </c>
      <c r="N66" s="214">
        <v>0</v>
      </c>
      <c r="O66" s="214">
        <v>130</v>
      </c>
      <c r="P66" s="214">
        <v>117</v>
      </c>
      <c r="Q66" s="214">
        <v>0</v>
      </c>
      <c r="R66" s="214">
        <v>34</v>
      </c>
      <c r="S66" s="214">
        <v>15</v>
      </c>
      <c r="T66" s="214">
        <v>0</v>
      </c>
      <c r="U66" s="214">
        <v>20807</v>
      </c>
      <c r="V66" s="214">
        <v>20756</v>
      </c>
      <c r="W66" s="214">
        <v>0</v>
      </c>
      <c r="X66" s="214">
        <v>11557</v>
      </c>
      <c r="Y66" s="214">
        <v>10498</v>
      </c>
      <c r="Z66" s="214">
        <v>0</v>
      </c>
      <c r="AA66" s="214">
        <v>2316</v>
      </c>
      <c r="AB66" s="214">
        <v>638</v>
      </c>
      <c r="AC66" s="214">
        <v>0</v>
      </c>
      <c r="AD66" s="214">
        <v>0</v>
      </c>
      <c r="AE66" s="214">
        <v>0</v>
      </c>
      <c r="AF66" s="214">
        <v>0</v>
      </c>
    </row>
    <row r="67" spans="2:32" ht="30" customHeight="1" x14ac:dyDescent="0.6">
      <c r="B67" s="47" t="s">
        <v>105</v>
      </c>
      <c r="C67" s="214">
        <v>8</v>
      </c>
      <c r="D67" s="214">
        <v>5</v>
      </c>
      <c r="E67" s="214">
        <v>0</v>
      </c>
      <c r="F67" s="214">
        <v>0</v>
      </c>
      <c r="G67" s="214">
        <v>0</v>
      </c>
      <c r="H67" s="214">
        <v>0</v>
      </c>
      <c r="I67" s="214">
        <v>685</v>
      </c>
      <c r="J67" s="214">
        <v>703</v>
      </c>
      <c r="K67" s="214">
        <v>0</v>
      </c>
      <c r="L67" s="214">
        <v>3800</v>
      </c>
      <c r="M67" s="214">
        <v>3267</v>
      </c>
      <c r="N67" s="214">
        <v>0</v>
      </c>
      <c r="O67" s="214">
        <v>7</v>
      </c>
      <c r="P67" s="214">
        <v>17</v>
      </c>
      <c r="Q67" s="214">
        <v>0</v>
      </c>
      <c r="R67" s="214">
        <v>24</v>
      </c>
      <c r="S67" s="214">
        <v>28</v>
      </c>
      <c r="T67" s="214">
        <v>0</v>
      </c>
      <c r="U67" s="214">
        <v>23140</v>
      </c>
      <c r="V67" s="214">
        <v>30029</v>
      </c>
      <c r="W67" s="214">
        <v>0</v>
      </c>
      <c r="X67" s="214">
        <v>9495</v>
      </c>
      <c r="Y67" s="214">
        <v>8893</v>
      </c>
      <c r="Z67" s="214">
        <v>0</v>
      </c>
      <c r="AA67" s="214">
        <v>1242</v>
      </c>
      <c r="AB67" s="214">
        <v>226</v>
      </c>
      <c r="AC67" s="214">
        <v>0</v>
      </c>
      <c r="AD67" s="214">
        <v>0</v>
      </c>
      <c r="AE67" s="214">
        <v>0</v>
      </c>
      <c r="AF67" s="214">
        <v>0</v>
      </c>
    </row>
    <row r="68" spans="2:32" ht="30" customHeight="1" x14ac:dyDescent="0.6">
      <c r="B68" s="47" t="s">
        <v>106</v>
      </c>
      <c r="C68" s="214">
        <v>0</v>
      </c>
      <c r="D68" s="214">
        <v>19</v>
      </c>
      <c r="E68" s="214">
        <v>0</v>
      </c>
      <c r="F68" s="214">
        <v>0</v>
      </c>
      <c r="G68" s="214">
        <v>0</v>
      </c>
      <c r="H68" s="214">
        <v>0</v>
      </c>
      <c r="I68" s="214">
        <v>568</v>
      </c>
      <c r="J68" s="214">
        <v>378</v>
      </c>
      <c r="K68" s="214">
        <v>0</v>
      </c>
      <c r="L68" s="214">
        <v>6279</v>
      </c>
      <c r="M68" s="214">
        <v>3483</v>
      </c>
      <c r="N68" s="214">
        <v>0</v>
      </c>
      <c r="O68" s="214">
        <v>0</v>
      </c>
      <c r="P68" s="214">
        <v>0</v>
      </c>
      <c r="Q68" s="214">
        <v>0</v>
      </c>
      <c r="R68" s="214">
        <v>0</v>
      </c>
      <c r="S68" s="214">
        <v>0</v>
      </c>
      <c r="T68" s="214">
        <v>0</v>
      </c>
      <c r="U68" s="214">
        <v>27430</v>
      </c>
      <c r="V68" s="214">
        <v>22678</v>
      </c>
      <c r="W68" s="214">
        <v>0</v>
      </c>
      <c r="X68" s="214">
        <v>6738</v>
      </c>
      <c r="Y68" s="214">
        <v>3656</v>
      </c>
      <c r="Z68" s="214">
        <v>0</v>
      </c>
      <c r="AA68" s="214">
        <v>1005</v>
      </c>
      <c r="AB68" s="214">
        <v>244</v>
      </c>
      <c r="AC68" s="214">
        <v>0</v>
      </c>
      <c r="AD68" s="214">
        <v>0</v>
      </c>
      <c r="AE68" s="214">
        <v>0</v>
      </c>
      <c r="AF68" s="214">
        <v>0</v>
      </c>
    </row>
    <row r="69" spans="2:32" ht="30" customHeight="1" x14ac:dyDescent="0.6">
      <c r="B69" s="47" t="s">
        <v>107</v>
      </c>
      <c r="C69" s="214">
        <v>0</v>
      </c>
      <c r="D69" s="214">
        <v>45</v>
      </c>
      <c r="E69" s="214">
        <v>0</v>
      </c>
      <c r="F69" s="214">
        <v>0</v>
      </c>
      <c r="G69" s="214">
        <v>0</v>
      </c>
      <c r="H69" s="214">
        <v>0</v>
      </c>
      <c r="I69" s="214">
        <v>667</v>
      </c>
      <c r="J69" s="214">
        <v>458</v>
      </c>
      <c r="K69" s="214">
        <v>0</v>
      </c>
      <c r="L69" s="214">
        <v>7023</v>
      </c>
      <c r="M69" s="214">
        <v>5171</v>
      </c>
      <c r="N69" s="214">
        <v>0</v>
      </c>
      <c r="O69" s="214">
        <v>0</v>
      </c>
      <c r="P69" s="214">
        <v>2</v>
      </c>
      <c r="Q69" s="214">
        <v>0</v>
      </c>
      <c r="R69" s="214">
        <v>0</v>
      </c>
      <c r="S69" s="214">
        <v>15</v>
      </c>
      <c r="T69" s="214">
        <v>0</v>
      </c>
      <c r="U69" s="214">
        <v>20732</v>
      </c>
      <c r="V69" s="214">
        <v>22647</v>
      </c>
      <c r="W69" s="214">
        <v>0</v>
      </c>
      <c r="X69" s="214">
        <v>7847</v>
      </c>
      <c r="Y69" s="214">
        <v>7427</v>
      </c>
      <c r="Z69" s="214">
        <v>0</v>
      </c>
      <c r="AA69" s="214">
        <v>986</v>
      </c>
      <c r="AB69" s="214">
        <v>224</v>
      </c>
      <c r="AC69" s="214">
        <v>0</v>
      </c>
      <c r="AD69" s="214">
        <v>0</v>
      </c>
      <c r="AE69" s="214">
        <v>0</v>
      </c>
      <c r="AF69" s="214">
        <v>0</v>
      </c>
    </row>
    <row r="70" spans="2:32" ht="30" customHeight="1" x14ac:dyDescent="0.6">
      <c r="B70" s="47" t="s">
        <v>108</v>
      </c>
      <c r="C70" s="214">
        <v>0</v>
      </c>
      <c r="D70" s="214">
        <v>0</v>
      </c>
      <c r="E70" s="214">
        <v>0</v>
      </c>
      <c r="F70" s="214">
        <v>0</v>
      </c>
      <c r="G70" s="214">
        <v>0</v>
      </c>
      <c r="H70" s="214">
        <v>0</v>
      </c>
      <c r="I70" s="214">
        <v>2587</v>
      </c>
      <c r="J70" s="214">
        <v>2915</v>
      </c>
      <c r="K70" s="214">
        <v>0</v>
      </c>
      <c r="L70" s="214">
        <v>6671</v>
      </c>
      <c r="M70" s="214">
        <v>5795</v>
      </c>
      <c r="N70" s="214">
        <v>0</v>
      </c>
      <c r="O70" s="214">
        <v>10</v>
      </c>
      <c r="P70" s="214">
        <v>0</v>
      </c>
      <c r="Q70" s="214">
        <v>0</v>
      </c>
      <c r="R70" s="214">
        <v>56</v>
      </c>
      <c r="S70" s="214">
        <v>18</v>
      </c>
      <c r="T70" s="214">
        <v>0</v>
      </c>
      <c r="U70" s="214">
        <v>25261</v>
      </c>
      <c r="V70" s="214">
        <v>24434</v>
      </c>
      <c r="W70" s="214">
        <v>0</v>
      </c>
      <c r="X70" s="214">
        <v>8689</v>
      </c>
      <c r="Y70" s="214">
        <v>8955</v>
      </c>
      <c r="Z70" s="214">
        <v>0</v>
      </c>
      <c r="AA70" s="214">
        <v>1996</v>
      </c>
      <c r="AB70" s="214">
        <v>173</v>
      </c>
      <c r="AC70" s="214">
        <v>0</v>
      </c>
      <c r="AD70" s="214">
        <v>0</v>
      </c>
      <c r="AE70" s="214">
        <v>0</v>
      </c>
      <c r="AF70" s="214">
        <v>0</v>
      </c>
    </row>
    <row r="71" spans="2:32" ht="30" customHeight="1" x14ac:dyDescent="0.6">
      <c r="B71" s="47" t="s">
        <v>109</v>
      </c>
      <c r="C71" s="214">
        <v>41</v>
      </c>
      <c r="D71" s="214">
        <v>30</v>
      </c>
      <c r="E71" s="214">
        <v>0</v>
      </c>
      <c r="F71" s="214">
        <v>0</v>
      </c>
      <c r="G71" s="214">
        <v>0</v>
      </c>
      <c r="H71" s="214">
        <v>0</v>
      </c>
      <c r="I71" s="214">
        <v>1420</v>
      </c>
      <c r="J71" s="214">
        <v>1225</v>
      </c>
      <c r="K71" s="214">
        <v>0</v>
      </c>
      <c r="L71" s="214">
        <v>7039</v>
      </c>
      <c r="M71" s="214">
        <v>5994</v>
      </c>
      <c r="N71" s="214">
        <v>0</v>
      </c>
      <c r="O71" s="214">
        <v>28</v>
      </c>
      <c r="P71" s="214">
        <v>17</v>
      </c>
      <c r="Q71" s="214">
        <v>0</v>
      </c>
      <c r="R71" s="214">
        <v>0</v>
      </c>
      <c r="S71" s="214">
        <v>0</v>
      </c>
      <c r="T71" s="214">
        <v>0</v>
      </c>
      <c r="U71" s="214">
        <v>25519</v>
      </c>
      <c r="V71" s="214">
        <v>27266</v>
      </c>
      <c r="W71" s="214">
        <v>0</v>
      </c>
      <c r="X71" s="214">
        <v>8344</v>
      </c>
      <c r="Y71" s="214">
        <v>9344</v>
      </c>
      <c r="Z71" s="214">
        <v>0</v>
      </c>
      <c r="AA71" s="214">
        <v>1423</v>
      </c>
      <c r="AB71" s="214">
        <v>344</v>
      </c>
      <c r="AC71" s="214">
        <v>0</v>
      </c>
      <c r="AD71" s="214">
        <v>0</v>
      </c>
      <c r="AE71" s="214">
        <v>0</v>
      </c>
      <c r="AF71" s="214">
        <v>0</v>
      </c>
    </row>
    <row r="72" spans="2:32" ht="30" customHeight="1" x14ac:dyDescent="0.6">
      <c r="B72" s="47" t="s">
        <v>125</v>
      </c>
      <c r="C72" s="214">
        <v>2</v>
      </c>
      <c r="D72" s="214">
        <v>0</v>
      </c>
      <c r="E72" s="214">
        <v>0</v>
      </c>
      <c r="F72" s="214">
        <v>0</v>
      </c>
      <c r="G72" s="214">
        <v>0</v>
      </c>
      <c r="H72" s="214">
        <v>0</v>
      </c>
      <c r="I72" s="214">
        <v>821</v>
      </c>
      <c r="J72" s="214">
        <v>973</v>
      </c>
      <c r="K72" s="214">
        <v>0</v>
      </c>
      <c r="L72" s="214">
        <v>4431</v>
      </c>
      <c r="M72" s="214">
        <v>3270</v>
      </c>
      <c r="N72" s="214">
        <v>0</v>
      </c>
      <c r="O72" s="214">
        <v>18</v>
      </c>
      <c r="P72" s="214">
        <v>18</v>
      </c>
      <c r="Q72" s="214">
        <v>0</v>
      </c>
      <c r="R72" s="214">
        <v>35</v>
      </c>
      <c r="S72" s="214">
        <v>0</v>
      </c>
      <c r="T72" s="214">
        <v>0</v>
      </c>
      <c r="U72" s="214">
        <v>23852</v>
      </c>
      <c r="V72" s="214">
        <v>22359</v>
      </c>
      <c r="W72" s="214">
        <v>0</v>
      </c>
      <c r="X72" s="214">
        <v>10407</v>
      </c>
      <c r="Y72" s="214">
        <v>9141</v>
      </c>
      <c r="Z72" s="214">
        <v>0</v>
      </c>
      <c r="AA72" s="214">
        <v>521</v>
      </c>
      <c r="AB72" s="214">
        <v>268</v>
      </c>
      <c r="AC72" s="214">
        <v>0</v>
      </c>
      <c r="AD72" s="214">
        <v>0</v>
      </c>
      <c r="AE72" s="214">
        <v>0</v>
      </c>
      <c r="AF72" s="214">
        <v>0</v>
      </c>
    </row>
    <row r="73" spans="2:32" ht="30" customHeight="1" x14ac:dyDescent="0.6">
      <c r="B73" s="47" t="s">
        <v>110</v>
      </c>
      <c r="C73" s="214">
        <v>8</v>
      </c>
      <c r="D73" s="214">
        <v>4</v>
      </c>
      <c r="E73" s="214">
        <v>0</v>
      </c>
      <c r="F73" s="214">
        <v>0</v>
      </c>
      <c r="G73" s="214">
        <v>0</v>
      </c>
      <c r="H73" s="214">
        <v>0</v>
      </c>
      <c r="I73" s="214">
        <v>727</v>
      </c>
      <c r="J73" s="214">
        <v>790</v>
      </c>
      <c r="K73" s="214">
        <v>0</v>
      </c>
      <c r="L73" s="214">
        <v>4678</v>
      </c>
      <c r="M73" s="214">
        <v>3921</v>
      </c>
      <c r="N73" s="214">
        <v>0</v>
      </c>
      <c r="O73" s="214">
        <v>0</v>
      </c>
      <c r="P73" s="214">
        <v>0</v>
      </c>
      <c r="Q73" s="214">
        <v>0</v>
      </c>
      <c r="R73" s="214">
        <v>12</v>
      </c>
      <c r="S73" s="214">
        <v>24</v>
      </c>
      <c r="T73" s="214">
        <v>0</v>
      </c>
      <c r="U73" s="214">
        <v>19294</v>
      </c>
      <c r="V73" s="214">
        <v>20451</v>
      </c>
      <c r="W73" s="214">
        <v>0</v>
      </c>
      <c r="X73" s="214">
        <v>9133</v>
      </c>
      <c r="Y73" s="214">
        <v>10021</v>
      </c>
      <c r="Z73" s="214">
        <v>0</v>
      </c>
      <c r="AA73" s="214">
        <v>297</v>
      </c>
      <c r="AB73" s="214">
        <v>298</v>
      </c>
      <c r="AC73" s="214">
        <v>0</v>
      </c>
      <c r="AD73" s="214">
        <v>0</v>
      </c>
      <c r="AE73" s="214">
        <v>0</v>
      </c>
      <c r="AF73" s="214">
        <v>0</v>
      </c>
    </row>
    <row r="74" spans="2:32" ht="30" customHeight="1" x14ac:dyDescent="0.6">
      <c r="B74" s="47" t="s">
        <v>111</v>
      </c>
      <c r="C74" s="214">
        <v>1</v>
      </c>
      <c r="D74" s="214">
        <v>43</v>
      </c>
      <c r="E74" s="214">
        <v>0</v>
      </c>
      <c r="F74" s="214">
        <v>0</v>
      </c>
      <c r="G74" s="214">
        <v>0</v>
      </c>
      <c r="H74" s="214">
        <v>0</v>
      </c>
      <c r="I74" s="214">
        <v>957</v>
      </c>
      <c r="J74" s="214">
        <v>796</v>
      </c>
      <c r="K74" s="214">
        <v>0</v>
      </c>
      <c r="L74" s="214">
        <v>4345</v>
      </c>
      <c r="M74" s="214">
        <v>4309</v>
      </c>
      <c r="N74" s="214">
        <v>0</v>
      </c>
      <c r="O74" s="214">
        <v>150</v>
      </c>
      <c r="P74" s="214">
        <v>191</v>
      </c>
      <c r="Q74" s="214">
        <v>0</v>
      </c>
      <c r="R74" s="214">
        <v>17</v>
      </c>
      <c r="S74" s="214">
        <v>0</v>
      </c>
      <c r="T74" s="214">
        <v>0</v>
      </c>
      <c r="U74" s="214">
        <v>19881</v>
      </c>
      <c r="V74" s="214">
        <v>23752</v>
      </c>
      <c r="W74" s="214">
        <v>0</v>
      </c>
      <c r="X74" s="214">
        <v>8531</v>
      </c>
      <c r="Y74" s="214">
        <v>9556</v>
      </c>
      <c r="Z74" s="214">
        <v>0</v>
      </c>
      <c r="AA74" s="214">
        <v>530</v>
      </c>
      <c r="AB74" s="214">
        <v>214</v>
      </c>
      <c r="AC74" s="214">
        <v>0</v>
      </c>
      <c r="AD74" s="214">
        <v>0</v>
      </c>
      <c r="AE74" s="214">
        <v>0</v>
      </c>
      <c r="AF74" s="214">
        <v>0</v>
      </c>
    </row>
    <row r="75" spans="2:32" ht="30" customHeight="1" x14ac:dyDescent="0.6">
      <c r="B75" s="47" t="s">
        <v>112</v>
      </c>
      <c r="C75" s="214">
        <v>10</v>
      </c>
      <c r="D75" s="214">
        <v>4</v>
      </c>
      <c r="E75" s="214">
        <v>0</v>
      </c>
      <c r="F75" s="214">
        <v>0</v>
      </c>
      <c r="G75" s="214">
        <v>0</v>
      </c>
      <c r="H75" s="214">
        <v>0</v>
      </c>
      <c r="I75" s="214">
        <v>686</v>
      </c>
      <c r="J75" s="214">
        <v>612</v>
      </c>
      <c r="K75" s="214">
        <v>0</v>
      </c>
      <c r="L75" s="214">
        <v>4164</v>
      </c>
      <c r="M75" s="214">
        <v>4229</v>
      </c>
      <c r="N75" s="214">
        <v>0</v>
      </c>
      <c r="O75" s="214">
        <v>72</v>
      </c>
      <c r="P75" s="214">
        <v>52</v>
      </c>
      <c r="Q75" s="214">
        <v>0</v>
      </c>
      <c r="R75" s="214">
        <v>0</v>
      </c>
      <c r="S75" s="214">
        <v>12</v>
      </c>
      <c r="T75" s="214">
        <v>0</v>
      </c>
      <c r="U75" s="214">
        <v>22259</v>
      </c>
      <c r="V75" s="214">
        <v>20024</v>
      </c>
      <c r="W75" s="214">
        <v>0</v>
      </c>
      <c r="X75" s="214">
        <v>7444</v>
      </c>
      <c r="Y75" s="214">
        <v>6242</v>
      </c>
      <c r="Z75" s="214">
        <v>0</v>
      </c>
      <c r="AA75" s="214">
        <v>361</v>
      </c>
      <c r="AB75" s="214">
        <v>534</v>
      </c>
      <c r="AC75" s="214">
        <v>0</v>
      </c>
      <c r="AD75" s="214">
        <v>0</v>
      </c>
      <c r="AE75" s="214">
        <v>0</v>
      </c>
      <c r="AF75" s="214">
        <v>0</v>
      </c>
    </row>
    <row r="76" spans="2:32" ht="30" customHeight="1" x14ac:dyDescent="0.6">
      <c r="B76" s="47" t="s">
        <v>113</v>
      </c>
      <c r="C76" s="215">
        <v>92</v>
      </c>
      <c r="D76" s="215">
        <v>303</v>
      </c>
      <c r="E76" s="215">
        <v>0</v>
      </c>
      <c r="F76" s="215">
        <v>0</v>
      </c>
      <c r="G76" s="215">
        <v>0</v>
      </c>
      <c r="H76" s="215">
        <v>0</v>
      </c>
      <c r="I76" s="215">
        <v>11174</v>
      </c>
      <c r="J76" s="215">
        <v>11090</v>
      </c>
      <c r="K76" s="215">
        <v>550</v>
      </c>
      <c r="L76" s="215">
        <v>61267</v>
      </c>
      <c r="M76" s="215">
        <v>50787</v>
      </c>
      <c r="N76" s="215">
        <v>1555</v>
      </c>
      <c r="O76" s="215">
        <v>742</v>
      </c>
      <c r="P76" s="215">
        <v>634</v>
      </c>
      <c r="Q76" s="215">
        <v>80</v>
      </c>
      <c r="R76" s="215">
        <v>489</v>
      </c>
      <c r="S76" s="215">
        <v>227</v>
      </c>
      <c r="T76" s="215">
        <v>0</v>
      </c>
      <c r="U76" s="215">
        <v>269331</v>
      </c>
      <c r="V76" s="215">
        <v>279171</v>
      </c>
      <c r="W76" s="215">
        <v>13006</v>
      </c>
      <c r="X76" s="215">
        <v>104323</v>
      </c>
      <c r="Y76" s="215">
        <v>98605</v>
      </c>
      <c r="Z76" s="215">
        <v>4965</v>
      </c>
      <c r="AA76" s="215">
        <v>13957</v>
      </c>
      <c r="AB76" s="215">
        <v>4273</v>
      </c>
      <c r="AC76" s="215">
        <v>197</v>
      </c>
      <c r="AD76" s="215">
        <v>0</v>
      </c>
      <c r="AE76" s="215">
        <v>0</v>
      </c>
      <c r="AF76" s="215">
        <v>0</v>
      </c>
    </row>
    <row r="77" spans="2:32" ht="30" customHeight="1" x14ac:dyDescent="0.6">
      <c r="B77" s="26"/>
      <c r="C77" s="217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7"/>
      <c r="AE77" s="217"/>
      <c r="AF77" s="217"/>
    </row>
    <row r="78" spans="2:32" ht="30" customHeight="1" x14ac:dyDescent="0.6">
      <c r="B78" s="26"/>
      <c r="C78" s="217"/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</row>
    <row r="79" spans="2:32" ht="30" customHeight="1" x14ac:dyDescent="0.6">
      <c r="B79" s="26"/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</row>
    <row r="80" spans="2:32" ht="30" customHeight="1" x14ac:dyDescent="0.6">
      <c r="B80" s="23" t="s">
        <v>101</v>
      </c>
      <c r="C80" s="353" t="s">
        <v>26</v>
      </c>
      <c r="D80" s="354"/>
      <c r="E80" s="355"/>
      <c r="F80" s="353" t="s">
        <v>25</v>
      </c>
      <c r="G80" s="354"/>
      <c r="H80" s="355"/>
      <c r="I80" s="353" t="s">
        <v>5</v>
      </c>
      <c r="J80" s="354"/>
      <c r="K80" s="355"/>
      <c r="L80" s="353" t="s">
        <v>52</v>
      </c>
      <c r="M80" s="354"/>
      <c r="N80" s="355"/>
      <c r="O80" s="353" t="s">
        <v>138</v>
      </c>
      <c r="P80" s="354"/>
      <c r="Q80" s="355"/>
      <c r="R80" s="353" t="s">
        <v>78</v>
      </c>
      <c r="S80" s="354"/>
      <c r="T80" s="355"/>
      <c r="U80" s="353" t="s">
        <v>6</v>
      </c>
      <c r="V80" s="354"/>
      <c r="W80" s="355"/>
      <c r="X80" s="353" t="s">
        <v>57</v>
      </c>
      <c r="Y80" s="354"/>
      <c r="Z80" s="355"/>
      <c r="AA80" s="353" t="s">
        <v>82</v>
      </c>
      <c r="AB80" s="354"/>
      <c r="AC80" s="355"/>
      <c r="AD80" s="353" t="s">
        <v>61</v>
      </c>
      <c r="AE80" s="354"/>
      <c r="AF80" s="355"/>
    </row>
    <row r="81" spans="2:32" ht="30" customHeight="1" x14ac:dyDescent="0.6">
      <c r="B81" s="24"/>
      <c r="C81" s="218"/>
      <c r="D81" s="219"/>
      <c r="E81" s="218"/>
      <c r="F81" s="218"/>
      <c r="G81" s="219"/>
      <c r="H81" s="218"/>
      <c r="I81" s="218"/>
      <c r="J81" s="219"/>
      <c r="K81" s="218"/>
      <c r="L81" s="218"/>
      <c r="M81" s="219"/>
      <c r="N81" s="218"/>
      <c r="O81" s="218"/>
      <c r="P81" s="219"/>
      <c r="Q81" s="218"/>
      <c r="R81" s="218"/>
      <c r="S81" s="219"/>
      <c r="T81" s="218"/>
      <c r="U81" s="218"/>
      <c r="V81" s="219"/>
      <c r="W81" s="218"/>
      <c r="X81" s="218"/>
      <c r="Y81" s="219"/>
      <c r="Z81" s="218"/>
      <c r="AA81" s="218"/>
      <c r="AB81" s="219"/>
      <c r="AC81" s="218"/>
      <c r="AD81" s="218"/>
      <c r="AE81" s="219"/>
      <c r="AF81" s="218"/>
    </row>
    <row r="82" spans="2:32" ht="30" customHeight="1" x14ac:dyDescent="0.6">
      <c r="B82" s="25"/>
      <c r="C82" s="264">
        <v>2018</v>
      </c>
      <c r="D82" s="264">
        <v>2019</v>
      </c>
      <c r="E82" s="264">
        <v>2020</v>
      </c>
      <c r="F82" s="264">
        <v>2018</v>
      </c>
      <c r="G82" s="264">
        <v>2019</v>
      </c>
      <c r="H82" s="264">
        <v>2020</v>
      </c>
      <c r="I82" s="264">
        <v>2018</v>
      </c>
      <c r="J82" s="264">
        <v>2019</v>
      </c>
      <c r="K82" s="264">
        <v>2020</v>
      </c>
      <c r="L82" s="264">
        <v>2018</v>
      </c>
      <c r="M82" s="264">
        <v>2019</v>
      </c>
      <c r="N82" s="264">
        <v>2020</v>
      </c>
      <c r="O82" s="264">
        <v>2018</v>
      </c>
      <c r="P82" s="264">
        <v>2019</v>
      </c>
      <c r="Q82" s="264">
        <v>2020</v>
      </c>
      <c r="R82" s="264">
        <v>2018</v>
      </c>
      <c r="S82" s="264">
        <v>2019</v>
      </c>
      <c r="T82" s="264">
        <v>2020</v>
      </c>
      <c r="U82" s="264">
        <v>2018</v>
      </c>
      <c r="V82" s="264">
        <v>2019</v>
      </c>
      <c r="W82" s="264">
        <v>2020</v>
      </c>
      <c r="X82" s="264">
        <v>2018</v>
      </c>
      <c r="Y82" s="264">
        <v>2019</v>
      </c>
      <c r="Z82" s="264">
        <v>2020</v>
      </c>
      <c r="AA82" s="264">
        <v>2018</v>
      </c>
      <c r="AB82" s="264">
        <v>2019</v>
      </c>
      <c r="AC82" s="264">
        <v>2020</v>
      </c>
      <c r="AD82" s="264">
        <v>2018</v>
      </c>
      <c r="AE82" s="264">
        <v>2019</v>
      </c>
      <c r="AF82" s="264">
        <v>2020</v>
      </c>
    </row>
    <row r="83" spans="2:32" ht="30" customHeight="1" x14ac:dyDescent="0.6">
      <c r="B83" s="46" t="s">
        <v>102</v>
      </c>
      <c r="C83" s="214">
        <v>715</v>
      </c>
      <c r="D83" s="214">
        <v>663</v>
      </c>
      <c r="E83" s="214">
        <v>497</v>
      </c>
      <c r="F83" s="214">
        <v>2105</v>
      </c>
      <c r="G83" s="214">
        <v>1810</v>
      </c>
      <c r="H83" s="214">
        <v>1699</v>
      </c>
      <c r="I83" s="214">
        <v>18112</v>
      </c>
      <c r="J83" s="214">
        <v>17723</v>
      </c>
      <c r="K83" s="214">
        <v>10511</v>
      </c>
      <c r="L83" s="214">
        <v>16</v>
      </c>
      <c r="M83" s="214">
        <v>0</v>
      </c>
      <c r="N83" s="214">
        <v>17</v>
      </c>
      <c r="O83" s="214">
        <v>31</v>
      </c>
      <c r="P83" s="214">
        <v>17</v>
      </c>
      <c r="Q83" s="214">
        <v>0</v>
      </c>
      <c r="R83" s="214">
        <v>0</v>
      </c>
      <c r="S83" s="214">
        <v>0</v>
      </c>
      <c r="T83" s="214">
        <v>0</v>
      </c>
      <c r="U83" s="214">
        <v>30818</v>
      </c>
      <c r="V83" s="214">
        <v>25059</v>
      </c>
      <c r="W83" s="214">
        <v>13820</v>
      </c>
      <c r="X83" s="214">
        <v>23</v>
      </c>
      <c r="Y83" s="214">
        <v>0</v>
      </c>
      <c r="Z83" s="214">
        <v>0</v>
      </c>
      <c r="AA83" s="214">
        <v>20</v>
      </c>
      <c r="AB83" s="214">
        <v>0</v>
      </c>
      <c r="AC83" s="214">
        <v>0</v>
      </c>
      <c r="AD83" s="214">
        <v>8</v>
      </c>
      <c r="AE83" s="214">
        <v>21</v>
      </c>
      <c r="AF83" s="214">
        <v>0</v>
      </c>
    </row>
    <row r="84" spans="2:32" ht="30" customHeight="1" x14ac:dyDescent="0.6">
      <c r="B84" s="47" t="s">
        <v>103</v>
      </c>
      <c r="C84" s="214">
        <v>514</v>
      </c>
      <c r="D84" s="214">
        <v>548</v>
      </c>
      <c r="E84" s="214">
        <v>0</v>
      </c>
      <c r="F84" s="214">
        <v>1700</v>
      </c>
      <c r="G84" s="214">
        <v>1545</v>
      </c>
      <c r="H84" s="214">
        <v>0</v>
      </c>
      <c r="I84" s="214">
        <v>22348</v>
      </c>
      <c r="J84" s="214">
        <v>20396</v>
      </c>
      <c r="K84" s="214">
        <v>0</v>
      </c>
      <c r="L84" s="214">
        <v>0</v>
      </c>
      <c r="M84" s="214">
        <v>50</v>
      </c>
      <c r="N84" s="214">
        <v>0</v>
      </c>
      <c r="O84" s="214">
        <v>63</v>
      </c>
      <c r="P84" s="214">
        <v>11</v>
      </c>
      <c r="Q84" s="214">
        <v>0</v>
      </c>
      <c r="R84" s="214">
        <v>2</v>
      </c>
      <c r="S84" s="214">
        <v>0</v>
      </c>
      <c r="T84" s="214">
        <v>0</v>
      </c>
      <c r="U84" s="214">
        <v>21778</v>
      </c>
      <c r="V84" s="214">
        <v>25983</v>
      </c>
      <c r="W84" s="214">
        <v>0</v>
      </c>
      <c r="X84" s="214">
        <v>0</v>
      </c>
      <c r="Y84" s="214">
        <v>0</v>
      </c>
      <c r="Z84" s="214">
        <v>0</v>
      </c>
      <c r="AA84" s="214">
        <v>2</v>
      </c>
      <c r="AB84" s="214">
        <v>0</v>
      </c>
      <c r="AC84" s="214">
        <v>0</v>
      </c>
      <c r="AD84" s="214">
        <v>82</v>
      </c>
      <c r="AE84" s="214">
        <v>16</v>
      </c>
      <c r="AF84" s="214">
        <v>0</v>
      </c>
    </row>
    <row r="85" spans="2:32" ht="30" customHeight="1" x14ac:dyDescent="0.6">
      <c r="B85" s="47" t="s">
        <v>104</v>
      </c>
      <c r="C85" s="214">
        <v>426</v>
      </c>
      <c r="D85" s="214">
        <v>272</v>
      </c>
      <c r="E85" s="214">
        <v>0</v>
      </c>
      <c r="F85" s="214">
        <v>1666</v>
      </c>
      <c r="G85" s="214">
        <v>1058</v>
      </c>
      <c r="H85" s="214">
        <v>0</v>
      </c>
      <c r="I85" s="214">
        <v>18902</v>
      </c>
      <c r="J85" s="214">
        <v>16019</v>
      </c>
      <c r="K85" s="214">
        <v>0</v>
      </c>
      <c r="L85" s="214">
        <v>2</v>
      </c>
      <c r="M85" s="214">
        <v>0</v>
      </c>
      <c r="N85" s="214">
        <v>0</v>
      </c>
      <c r="O85" s="214">
        <v>71</v>
      </c>
      <c r="P85" s="214">
        <v>10</v>
      </c>
      <c r="Q85" s="214">
        <v>0</v>
      </c>
      <c r="R85" s="214">
        <v>33</v>
      </c>
      <c r="S85" s="214">
        <v>23</v>
      </c>
      <c r="T85" s="214">
        <v>0</v>
      </c>
      <c r="U85" s="214">
        <v>28622</v>
      </c>
      <c r="V85" s="214">
        <v>25283</v>
      </c>
      <c r="W85" s="214">
        <v>0</v>
      </c>
      <c r="X85" s="214">
        <v>23</v>
      </c>
      <c r="Y85" s="214">
        <v>6</v>
      </c>
      <c r="Z85" s="214">
        <v>0</v>
      </c>
      <c r="AA85" s="214">
        <v>27</v>
      </c>
      <c r="AB85" s="214">
        <v>0</v>
      </c>
      <c r="AC85" s="214">
        <v>0</v>
      </c>
      <c r="AD85" s="214">
        <v>49</v>
      </c>
      <c r="AE85" s="214">
        <v>0</v>
      </c>
      <c r="AF85" s="214">
        <v>0</v>
      </c>
    </row>
    <row r="86" spans="2:32" ht="30" customHeight="1" x14ac:dyDescent="0.6">
      <c r="B86" s="47" t="s">
        <v>105</v>
      </c>
      <c r="C86" s="214">
        <v>229</v>
      </c>
      <c r="D86" s="214">
        <v>476</v>
      </c>
      <c r="E86" s="214">
        <v>0</v>
      </c>
      <c r="F86" s="214">
        <v>948</v>
      </c>
      <c r="G86" s="214">
        <v>923</v>
      </c>
      <c r="H86" s="214">
        <v>0</v>
      </c>
      <c r="I86" s="214">
        <v>10048</v>
      </c>
      <c r="J86" s="214">
        <v>9500</v>
      </c>
      <c r="K86" s="214">
        <v>0</v>
      </c>
      <c r="L86" s="214">
        <v>0</v>
      </c>
      <c r="M86" s="214">
        <v>14</v>
      </c>
      <c r="N86" s="214">
        <v>0</v>
      </c>
      <c r="O86" s="214">
        <v>0</v>
      </c>
      <c r="P86" s="214">
        <v>0</v>
      </c>
      <c r="Q86" s="214">
        <v>0</v>
      </c>
      <c r="R86" s="214">
        <v>17</v>
      </c>
      <c r="S86" s="214">
        <v>29</v>
      </c>
      <c r="T86" s="214">
        <v>0</v>
      </c>
      <c r="U86" s="214">
        <v>18950</v>
      </c>
      <c r="V86" s="214">
        <v>14423</v>
      </c>
      <c r="W86" s="214">
        <v>0</v>
      </c>
      <c r="X86" s="214">
        <v>2</v>
      </c>
      <c r="Y86" s="214">
        <v>0</v>
      </c>
      <c r="Z86" s="214">
        <v>0</v>
      </c>
      <c r="AA86" s="214">
        <v>0</v>
      </c>
      <c r="AB86" s="214">
        <v>0</v>
      </c>
      <c r="AC86" s="214">
        <v>0</v>
      </c>
      <c r="AD86" s="214">
        <v>0</v>
      </c>
      <c r="AE86" s="214">
        <v>0</v>
      </c>
      <c r="AF86" s="214">
        <v>0</v>
      </c>
    </row>
    <row r="87" spans="2:32" ht="30" customHeight="1" x14ac:dyDescent="0.6">
      <c r="B87" s="47" t="s">
        <v>106</v>
      </c>
      <c r="C87" s="214">
        <v>110</v>
      </c>
      <c r="D87" s="214">
        <v>107</v>
      </c>
      <c r="E87" s="214">
        <v>0</v>
      </c>
      <c r="F87" s="214">
        <v>602</v>
      </c>
      <c r="G87" s="214">
        <v>424</v>
      </c>
      <c r="H87" s="214">
        <v>0</v>
      </c>
      <c r="I87" s="214">
        <v>11417</v>
      </c>
      <c r="J87" s="214">
        <v>10070</v>
      </c>
      <c r="K87" s="214">
        <v>0</v>
      </c>
      <c r="L87" s="214">
        <v>2</v>
      </c>
      <c r="M87" s="214">
        <v>0</v>
      </c>
      <c r="N87" s="214">
        <v>0</v>
      </c>
      <c r="O87" s="214">
        <v>0</v>
      </c>
      <c r="P87" s="214">
        <v>6</v>
      </c>
      <c r="Q87" s="214">
        <v>0</v>
      </c>
      <c r="R87" s="214">
        <v>0</v>
      </c>
      <c r="S87" s="214">
        <v>14</v>
      </c>
      <c r="T87" s="214">
        <v>0</v>
      </c>
      <c r="U87" s="214">
        <v>17071</v>
      </c>
      <c r="V87" s="214">
        <v>11721</v>
      </c>
      <c r="W87" s="214">
        <v>0</v>
      </c>
      <c r="X87" s="214">
        <v>0</v>
      </c>
      <c r="Y87" s="214">
        <v>0</v>
      </c>
      <c r="Z87" s="214">
        <v>0</v>
      </c>
      <c r="AA87" s="214">
        <v>2</v>
      </c>
      <c r="AB87" s="214">
        <v>0</v>
      </c>
      <c r="AC87" s="214">
        <v>0</v>
      </c>
      <c r="AD87" s="214">
        <v>0</v>
      </c>
      <c r="AE87" s="214">
        <v>0</v>
      </c>
      <c r="AF87" s="214">
        <v>0</v>
      </c>
    </row>
    <row r="88" spans="2:32" ht="30" customHeight="1" x14ac:dyDescent="0.6">
      <c r="B88" s="47" t="s">
        <v>107</v>
      </c>
      <c r="C88" s="214">
        <v>47</v>
      </c>
      <c r="D88" s="214">
        <v>10</v>
      </c>
      <c r="E88" s="214">
        <v>0</v>
      </c>
      <c r="F88" s="214">
        <v>1270</v>
      </c>
      <c r="G88" s="214">
        <v>901</v>
      </c>
      <c r="H88" s="214">
        <v>0</v>
      </c>
      <c r="I88" s="214">
        <v>15284</v>
      </c>
      <c r="J88" s="214">
        <v>14252</v>
      </c>
      <c r="K88" s="214">
        <v>0</v>
      </c>
      <c r="L88" s="214">
        <v>3</v>
      </c>
      <c r="M88" s="214">
        <v>4</v>
      </c>
      <c r="N88" s="214">
        <v>0</v>
      </c>
      <c r="O88" s="214">
        <v>0</v>
      </c>
      <c r="P88" s="214">
        <v>0</v>
      </c>
      <c r="Q88" s="214">
        <v>0</v>
      </c>
      <c r="R88" s="214">
        <v>0</v>
      </c>
      <c r="S88" s="214">
        <v>7</v>
      </c>
      <c r="T88" s="214">
        <v>0</v>
      </c>
      <c r="U88" s="214">
        <v>22085</v>
      </c>
      <c r="V88" s="214">
        <v>14896</v>
      </c>
      <c r="W88" s="214">
        <v>0</v>
      </c>
      <c r="X88" s="214">
        <v>4</v>
      </c>
      <c r="Y88" s="214">
        <v>0</v>
      </c>
      <c r="Z88" s="214">
        <v>0</v>
      </c>
      <c r="AA88" s="214">
        <v>0</v>
      </c>
      <c r="AB88" s="214">
        <v>2</v>
      </c>
      <c r="AC88" s="214">
        <v>0</v>
      </c>
      <c r="AD88" s="214">
        <v>0</v>
      </c>
      <c r="AE88" s="214">
        <v>0</v>
      </c>
      <c r="AF88" s="214">
        <v>0</v>
      </c>
    </row>
    <row r="89" spans="2:32" ht="30" customHeight="1" x14ac:dyDescent="0.6">
      <c r="B89" s="47" t="s">
        <v>108</v>
      </c>
      <c r="C89" s="214">
        <v>211</v>
      </c>
      <c r="D89" s="214">
        <v>205</v>
      </c>
      <c r="E89" s="214">
        <v>0</v>
      </c>
      <c r="F89" s="214">
        <v>1742</v>
      </c>
      <c r="G89" s="214">
        <v>1163</v>
      </c>
      <c r="H89" s="214">
        <v>0</v>
      </c>
      <c r="I89" s="214">
        <v>12397</v>
      </c>
      <c r="J89" s="214">
        <v>11533</v>
      </c>
      <c r="K89" s="214">
        <v>0</v>
      </c>
      <c r="L89" s="214">
        <v>11</v>
      </c>
      <c r="M89" s="214">
        <v>0</v>
      </c>
      <c r="N89" s="214">
        <v>0</v>
      </c>
      <c r="O89" s="214">
        <v>0</v>
      </c>
      <c r="P89" s="214">
        <v>0</v>
      </c>
      <c r="Q89" s="214">
        <v>0</v>
      </c>
      <c r="R89" s="214">
        <v>20</v>
      </c>
      <c r="S89" s="214">
        <v>37</v>
      </c>
      <c r="T89" s="214">
        <v>0</v>
      </c>
      <c r="U89" s="214">
        <v>15149</v>
      </c>
      <c r="V89" s="214">
        <v>15497</v>
      </c>
      <c r="W89" s="214">
        <v>0</v>
      </c>
      <c r="X89" s="214">
        <v>33</v>
      </c>
      <c r="Y89" s="214">
        <v>0</v>
      </c>
      <c r="Z89" s="214">
        <v>0</v>
      </c>
      <c r="AA89" s="214">
        <v>0</v>
      </c>
      <c r="AB89" s="214">
        <v>1</v>
      </c>
      <c r="AC89" s="214">
        <v>0</v>
      </c>
      <c r="AD89" s="214">
        <v>0</v>
      </c>
      <c r="AE89" s="214">
        <v>0</v>
      </c>
      <c r="AF89" s="214">
        <v>0</v>
      </c>
    </row>
    <row r="90" spans="2:32" ht="30" customHeight="1" x14ac:dyDescent="0.6">
      <c r="B90" s="47" t="s">
        <v>109</v>
      </c>
      <c r="C90" s="214">
        <v>254</v>
      </c>
      <c r="D90" s="214">
        <v>205</v>
      </c>
      <c r="E90" s="214">
        <v>0</v>
      </c>
      <c r="F90" s="214">
        <v>4136</v>
      </c>
      <c r="G90" s="214">
        <v>2803</v>
      </c>
      <c r="H90" s="214">
        <v>0</v>
      </c>
      <c r="I90" s="214">
        <v>13816</v>
      </c>
      <c r="J90" s="214">
        <v>13306</v>
      </c>
      <c r="K90" s="214">
        <v>0</v>
      </c>
      <c r="L90" s="214">
        <v>16</v>
      </c>
      <c r="M90" s="214">
        <v>0</v>
      </c>
      <c r="N90" s="214">
        <v>0</v>
      </c>
      <c r="O90" s="214">
        <v>0</v>
      </c>
      <c r="P90" s="214">
        <v>0</v>
      </c>
      <c r="Q90" s="214">
        <v>0</v>
      </c>
      <c r="R90" s="214">
        <v>0</v>
      </c>
      <c r="S90" s="214">
        <v>6</v>
      </c>
      <c r="T90" s="214">
        <v>0</v>
      </c>
      <c r="U90" s="214">
        <v>14859</v>
      </c>
      <c r="V90" s="214">
        <v>13654</v>
      </c>
      <c r="W90" s="214">
        <v>0</v>
      </c>
      <c r="X90" s="214">
        <v>8</v>
      </c>
      <c r="Y90" s="214">
        <v>25</v>
      </c>
      <c r="Z90" s="214">
        <v>0</v>
      </c>
      <c r="AA90" s="214">
        <v>36</v>
      </c>
      <c r="AB90" s="214">
        <v>13</v>
      </c>
      <c r="AC90" s="214">
        <v>0</v>
      </c>
      <c r="AD90" s="214">
        <v>0</v>
      </c>
      <c r="AE90" s="214">
        <v>0</v>
      </c>
      <c r="AF90" s="214">
        <v>0</v>
      </c>
    </row>
    <row r="91" spans="2:32" ht="30" customHeight="1" x14ac:dyDescent="0.6">
      <c r="B91" s="47" t="s">
        <v>125</v>
      </c>
      <c r="C91" s="214">
        <v>327</v>
      </c>
      <c r="D91" s="214">
        <v>81</v>
      </c>
      <c r="E91" s="214">
        <v>0</v>
      </c>
      <c r="F91" s="214">
        <v>1876</v>
      </c>
      <c r="G91" s="214">
        <v>1159</v>
      </c>
      <c r="H91" s="214">
        <v>0</v>
      </c>
      <c r="I91" s="214">
        <v>13390</v>
      </c>
      <c r="J91" s="214">
        <v>13712</v>
      </c>
      <c r="K91" s="214">
        <v>0</v>
      </c>
      <c r="L91" s="214">
        <v>1</v>
      </c>
      <c r="M91" s="214">
        <v>0</v>
      </c>
      <c r="N91" s="214">
        <v>0</v>
      </c>
      <c r="O91" s="214">
        <v>0</v>
      </c>
      <c r="P91" s="214">
        <v>0</v>
      </c>
      <c r="Q91" s="214">
        <v>0</v>
      </c>
      <c r="R91" s="214">
        <v>0</v>
      </c>
      <c r="S91" s="214">
        <v>27</v>
      </c>
      <c r="T91" s="214">
        <v>0</v>
      </c>
      <c r="U91" s="214">
        <v>13733</v>
      </c>
      <c r="V91" s="214">
        <v>14188</v>
      </c>
      <c r="W91" s="214">
        <v>0</v>
      </c>
      <c r="X91" s="214">
        <v>0</v>
      </c>
      <c r="Y91" s="214">
        <v>0</v>
      </c>
      <c r="Z91" s="214">
        <v>0</v>
      </c>
      <c r="AA91" s="214">
        <v>1</v>
      </c>
      <c r="AB91" s="214">
        <v>0</v>
      </c>
      <c r="AC91" s="214">
        <v>0</v>
      </c>
      <c r="AD91" s="214">
        <v>0</v>
      </c>
      <c r="AE91" s="214">
        <v>0</v>
      </c>
      <c r="AF91" s="214">
        <v>0</v>
      </c>
    </row>
    <row r="92" spans="2:32" ht="30" customHeight="1" x14ac:dyDescent="0.6">
      <c r="B92" s="47" t="s">
        <v>110</v>
      </c>
      <c r="C92" s="214">
        <v>158</v>
      </c>
      <c r="D92" s="214">
        <v>306</v>
      </c>
      <c r="E92" s="214">
        <v>0</v>
      </c>
      <c r="F92" s="214">
        <v>1098</v>
      </c>
      <c r="G92" s="214">
        <v>1032</v>
      </c>
      <c r="H92" s="214">
        <v>0</v>
      </c>
      <c r="I92" s="214">
        <v>15087</v>
      </c>
      <c r="J92" s="214">
        <v>15358</v>
      </c>
      <c r="K92" s="214">
        <v>0</v>
      </c>
      <c r="L92" s="214">
        <v>2</v>
      </c>
      <c r="M92" s="214">
        <v>25</v>
      </c>
      <c r="N92" s="214">
        <v>0</v>
      </c>
      <c r="O92" s="214">
        <v>0</v>
      </c>
      <c r="P92" s="214">
        <v>0</v>
      </c>
      <c r="Q92" s="214">
        <v>0</v>
      </c>
      <c r="R92" s="214">
        <v>86</v>
      </c>
      <c r="S92" s="214">
        <v>2</v>
      </c>
      <c r="T92" s="214">
        <v>0</v>
      </c>
      <c r="U92" s="214">
        <v>18554</v>
      </c>
      <c r="V92" s="214">
        <v>18424</v>
      </c>
      <c r="W92" s="214">
        <v>0</v>
      </c>
      <c r="X92" s="214">
        <v>0</v>
      </c>
      <c r="Y92" s="214">
        <v>0</v>
      </c>
      <c r="Z92" s="214">
        <v>0</v>
      </c>
      <c r="AA92" s="214">
        <v>0</v>
      </c>
      <c r="AB92" s="214">
        <v>0</v>
      </c>
      <c r="AC92" s="214">
        <v>0</v>
      </c>
      <c r="AD92" s="214">
        <v>11</v>
      </c>
      <c r="AE92" s="214">
        <v>81</v>
      </c>
      <c r="AF92" s="214">
        <v>0</v>
      </c>
    </row>
    <row r="93" spans="2:32" ht="30" customHeight="1" x14ac:dyDescent="0.6">
      <c r="B93" s="47" t="s">
        <v>111</v>
      </c>
      <c r="C93" s="214">
        <v>540</v>
      </c>
      <c r="D93" s="214">
        <v>116</v>
      </c>
      <c r="E93" s="214">
        <v>0</v>
      </c>
      <c r="F93" s="214">
        <v>1937</v>
      </c>
      <c r="G93" s="214">
        <v>1397</v>
      </c>
      <c r="H93" s="214">
        <v>0</v>
      </c>
      <c r="I93" s="214">
        <v>20113</v>
      </c>
      <c r="J93" s="214">
        <v>20828</v>
      </c>
      <c r="K93" s="214">
        <v>0</v>
      </c>
      <c r="L93" s="214">
        <v>34</v>
      </c>
      <c r="M93" s="214">
        <v>0</v>
      </c>
      <c r="N93" s="214">
        <v>0</v>
      </c>
      <c r="O93" s="214">
        <v>0</v>
      </c>
      <c r="P93" s="214">
        <v>0</v>
      </c>
      <c r="Q93" s="214">
        <v>0</v>
      </c>
      <c r="R93" s="214">
        <v>42</v>
      </c>
      <c r="S93" s="214">
        <v>28</v>
      </c>
      <c r="T93" s="214">
        <v>0</v>
      </c>
      <c r="U93" s="214">
        <v>24710</v>
      </c>
      <c r="V93" s="214">
        <v>22519</v>
      </c>
      <c r="W93" s="214">
        <v>0</v>
      </c>
      <c r="X93" s="214">
        <v>1</v>
      </c>
      <c r="Y93" s="214">
        <v>0</v>
      </c>
      <c r="Z93" s="214">
        <v>0</v>
      </c>
      <c r="AA93" s="214">
        <v>1</v>
      </c>
      <c r="AB93" s="214">
        <v>22</v>
      </c>
      <c r="AC93" s="214">
        <v>0</v>
      </c>
      <c r="AD93" s="214">
        <v>102</v>
      </c>
      <c r="AE93" s="214">
        <v>97</v>
      </c>
      <c r="AF93" s="214">
        <v>0</v>
      </c>
    </row>
    <row r="94" spans="2:32" ht="30" customHeight="1" x14ac:dyDescent="0.6">
      <c r="B94" s="47" t="s">
        <v>112</v>
      </c>
      <c r="C94" s="214">
        <v>515</v>
      </c>
      <c r="D94" s="214">
        <v>309</v>
      </c>
      <c r="E94" s="214">
        <v>0</v>
      </c>
      <c r="F94" s="214">
        <v>1932</v>
      </c>
      <c r="G94" s="214">
        <v>1801</v>
      </c>
      <c r="H94" s="214">
        <v>0</v>
      </c>
      <c r="I94" s="214">
        <v>12601</v>
      </c>
      <c r="J94" s="214">
        <v>13153</v>
      </c>
      <c r="K94" s="214">
        <v>0</v>
      </c>
      <c r="L94" s="214">
        <v>9</v>
      </c>
      <c r="M94" s="214">
        <v>13</v>
      </c>
      <c r="N94" s="214">
        <v>0</v>
      </c>
      <c r="O94" s="214">
        <v>13</v>
      </c>
      <c r="P94" s="214">
        <v>22</v>
      </c>
      <c r="Q94" s="214">
        <v>0</v>
      </c>
      <c r="R94" s="214">
        <v>39</v>
      </c>
      <c r="S94" s="214">
        <v>71</v>
      </c>
      <c r="T94" s="214">
        <v>0</v>
      </c>
      <c r="U94" s="214">
        <v>23717</v>
      </c>
      <c r="V94" s="214">
        <v>19621</v>
      </c>
      <c r="W94" s="214">
        <v>0</v>
      </c>
      <c r="X94" s="214">
        <v>0</v>
      </c>
      <c r="Y94" s="214">
        <v>0</v>
      </c>
      <c r="Z94" s="214">
        <v>0</v>
      </c>
      <c r="AA94" s="214">
        <v>0</v>
      </c>
      <c r="AB94" s="214">
        <v>3</v>
      </c>
      <c r="AC94" s="214">
        <v>0</v>
      </c>
      <c r="AD94" s="214">
        <v>63</v>
      </c>
      <c r="AE94" s="214">
        <v>36</v>
      </c>
      <c r="AF94" s="214">
        <v>0</v>
      </c>
    </row>
    <row r="95" spans="2:32" ht="30" customHeight="1" x14ac:dyDescent="0.6">
      <c r="B95" s="47" t="s">
        <v>113</v>
      </c>
      <c r="C95" s="215">
        <v>4046</v>
      </c>
      <c r="D95" s="215">
        <v>3298</v>
      </c>
      <c r="E95" s="215">
        <v>497</v>
      </c>
      <c r="F95" s="215">
        <v>21012</v>
      </c>
      <c r="G95" s="215">
        <v>16016</v>
      </c>
      <c r="H95" s="215">
        <v>1699</v>
      </c>
      <c r="I95" s="215">
        <v>183515</v>
      </c>
      <c r="J95" s="215">
        <v>175850</v>
      </c>
      <c r="K95" s="215">
        <v>10511</v>
      </c>
      <c r="L95" s="215">
        <v>96</v>
      </c>
      <c r="M95" s="215">
        <v>106</v>
      </c>
      <c r="N95" s="215">
        <v>17</v>
      </c>
      <c r="O95" s="215">
        <v>178</v>
      </c>
      <c r="P95" s="215">
        <v>66</v>
      </c>
      <c r="Q95" s="215">
        <v>0</v>
      </c>
      <c r="R95" s="215">
        <v>239</v>
      </c>
      <c r="S95" s="215">
        <v>244</v>
      </c>
      <c r="T95" s="215">
        <v>0</v>
      </c>
      <c r="U95" s="215">
        <v>250046</v>
      </c>
      <c r="V95" s="215">
        <v>221268</v>
      </c>
      <c r="W95" s="215">
        <v>13820</v>
      </c>
      <c r="X95" s="215">
        <v>94</v>
      </c>
      <c r="Y95" s="215">
        <v>31</v>
      </c>
      <c r="Z95" s="215">
        <v>0</v>
      </c>
      <c r="AA95" s="215">
        <v>89</v>
      </c>
      <c r="AB95" s="215">
        <v>41</v>
      </c>
      <c r="AC95" s="215">
        <v>0</v>
      </c>
      <c r="AD95" s="215">
        <v>315</v>
      </c>
      <c r="AE95" s="215">
        <v>251</v>
      </c>
      <c r="AF95" s="215">
        <v>0</v>
      </c>
    </row>
    <row r="96" spans="2:32" ht="30" customHeight="1" x14ac:dyDescent="0.6">
      <c r="B96" s="28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</row>
    <row r="97" spans="2:32" ht="30" customHeight="1" x14ac:dyDescent="0.6">
      <c r="B97" s="28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16"/>
      <c r="Z97" s="216"/>
      <c r="AA97" s="216"/>
      <c r="AB97" s="216"/>
      <c r="AC97" s="216"/>
      <c r="AD97" s="216"/>
      <c r="AE97" s="216"/>
      <c r="AF97" s="216"/>
    </row>
    <row r="98" spans="2:32" ht="30" customHeight="1" x14ac:dyDescent="0.6">
      <c r="B98" s="26"/>
      <c r="C98" s="217"/>
      <c r="D98" s="217"/>
      <c r="E98" s="217"/>
      <c r="F98" s="217"/>
      <c r="G98" s="217"/>
      <c r="H98" s="217"/>
      <c r="I98" s="217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</row>
    <row r="99" spans="2:32" ht="30" customHeight="1" x14ac:dyDescent="0.6">
      <c r="B99" s="23" t="s">
        <v>101</v>
      </c>
      <c r="C99" s="353" t="s">
        <v>69</v>
      </c>
      <c r="D99" s="354"/>
      <c r="E99" s="355"/>
      <c r="F99" s="353" t="s">
        <v>70</v>
      </c>
      <c r="G99" s="354"/>
      <c r="H99" s="355"/>
      <c r="I99" s="353" t="s">
        <v>83</v>
      </c>
      <c r="J99" s="354"/>
      <c r="K99" s="355"/>
      <c r="L99" s="353" t="s">
        <v>44</v>
      </c>
      <c r="M99" s="354"/>
      <c r="N99" s="355"/>
      <c r="O99" s="353" t="s">
        <v>87</v>
      </c>
      <c r="P99" s="354"/>
      <c r="Q99" s="355"/>
      <c r="R99" s="353" t="s">
        <v>90</v>
      </c>
      <c r="S99" s="354"/>
      <c r="T99" s="355"/>
      <c r="U99" s="353" t="s">
        <v>13</v>
      </c>
      <c r="V99" s="354"/>
      <c r="W99" s="355"/>
      <c r="X99" s="353" t="s">
        <v>98</v>
      </c>
      <c r="Y99" s="354"/>
      <c r="Z99" s="355"/>
      <c r="AA99" s="353" t="s">
        <v>81</v>
      </c>
      <c r="AB99" s="354"/>
      <c r="AC99" s="355"/>
      <c r="AD99" s="353" t="s">
        <v>42</v>
      </c>
      <c r="AE99" s="354"/>
      <c r="AF99" s="355"/>
    </row>
    <row r="100" spans="2:32" ht="30" customHeight="1" x14ac:dyDescent="0.6">
      <c r="B100" s="24"/>
      <c r="C100" s="218"/>
      <c r="D100" s="219"/>
      <c r="E100" s="218"/>
      <c r="F100" s="218"/>
      <c r="G100" s="219"/>
      <c r="H100" s="218"/>
      <c r="I100" s="218"/>
      <c r="J100" s="219"/>
      <c r="K100" s="218"/>
      <c r="L100" s="218"/>
      <c r="M100" s="219"/>
      <c r="N100" s="218"/>
      <c r="O100" s="218"/>
      <c r="P100" s="219"/>
      <c r="Q100" s="218"/>
      <c r="R100" s="218"/>
      <c r="S100" s="219"/>
      <c r="T100" s="218"/>
      <c r="U100" s="218"/>
      <c r="V100" s="219"/>
      <c r="W100" s="218"/>
      <c r="X100" s="218"/>
      <c r="Y100" s="219"/>
      <c r="Z100" s="218"/>
      <c r="AA100" s="218"/>
      <c r="AB100" s="219"/>
      <c r="AC100" s="218"/>
      <c r="AD100" s="218"/>
      <c r="AE100" s="219"/>
      <c r="AF100" s="218"/>
    </row>
    <row r="101" spans="2:32" ht="30" customHeight="1" x14ac:dyDescent="0.6">
      <c r="B101" s="25"/>
      <c r="C101" s="264">
        <v>2018</v>
      </c>
      <c r="D101" s="264">
        <v>2019</v>
      </c>
      <c r="E101" s="264">
        <v>2020</v>
      </c>
      <c r="F101" s="264">
        <v>2018</v>
      </c>
      <c r="G101" s="264">
        <v>2019</v>
      </c>
      <c r="H101" s="264">
        <v>2020</v>
      </c>
      <c r="I101" s="264">
        <v>2018</v>
      </c>
      <c r="J101" s="264">
        <v>2019</v>
      </c>
      <c r="K101" s="264">
        <v>2020</v>
      </c>
      <c r="L101" s="264">
        <v>2018</v>
      </c>
      <c r="M101" s="264">
        <v>2019</v>
      </c>
      <c r="N101" s="264">
        <v>2020</v>
      </c>
      <c r="O101" s="264">
        <v>2018</v>
      </c>
      <c r="P101" s="264">
        <v>2019</v>
      </c>
      <c r="Q101" s="264">
        <v>2020</v>
      </c>
      <c r="R101" s="264">
        <v>2018</v>
      </c>
      <c r="S101" s="264">
        <v>2019</v>
      </c>
      <c r="T101" s="264">
        <v>2020</v>
      </c>
      <c r="U101" s="264">
        <v>2018</v>
      </c>
      <c r="V101" s="264">
        <v>2019</v>
      </c>
      <c r="W101" s="264">
        <v>2020</v>
      </c>
      <c r="X101" s="264">
        <v>2018</v>
      </c>
      <c r="Y101" s="264">
        <v>2019</v>
      </c>
      <c r="Z101" s="264">
        <v>2020</v>
      </c>
      <c r="AA101" s="264">
        <v>2018</v>
      </c>
      <c r="AB101" s="264">
        <v>2019</v>
      </c>
      <c r="AC101" s="264">
        <v>2020</v>
      </c>
      <c r="AD101" s="264">
        <v>2018</v>
      </c>
      <c r="AE101" s="264">
        <v>2019</v>
      </c>
      <c r="AF101" s="264">
        <v>2020</v>
      </c>
    </row>
    <row r="102" spans="2:32" ht="30" customHeight="1" x14ac:dyDescent="0.6">
      <c r="B102" s="46" t="s">
        <v>102</v>
      </c>
      <c r="C102" s="214">
        <v>6</v>
      </c>
      <c r="D102" s="214">
        <v>0</v>
      </c>
      <c r="E102" s="214">
        <v>0</v>
      </c>
      <c r="F102" s="214">
        <v>45</v>
      </c>
      <c r="G102" s="214">
        <v>16</v>
      </c>
      <c r="H102" s="214">
        <v>18</v>
      </c>
      <c r="I102" s="214">
        <v>0</v>
      </c>
      <c r="J102" s="214">
        <v>0</v>
      </c>
      <c r="K102" s="214">
        <v>0</v>
      </c>
      <c r="L102" s="214">
        <v>51</v>
      </c>
      <c r="M102" s="214">
        <v>28</v>
      </c>
      <c r="N102" s="214">
        <v>11</v>
      </c>
      <c r="O102" s="214">
        <v>7</v>
      </c>
      <c r="P102" s="214">
        <v>15</v>
      </c>
      <c r="Q102" s="214">
        <v>0</v>
      </c>
      <c r="R102" s="214">
        <v>0</v>
      </c>
      <c r="S102" s="214">
        <v>0</v>
      </c>
      <c r="T102" s="214">
        <v>0</v>
      </c>
      <c r="U102" s="214">
        <v>1889</v>
      </c>
      <c r="V102" s="214">
        <v>1976</v>
      </c>
      <c r="W102" s="214">
        <v>1134</v>
      </c>
      <c r="X102" s="214">
        <v>0</v>
      </c>
      <c r="Y102" s="214">
        <v>0</v>
      </c>
      <c r="Z102" s="214">
        <v>0</v>
      </c>
      <c r="AA102" s="214">
        <v>0</v>
      </c>
      <c r="AB102" s="214">
        <v>0</v>
      </c>
      <c r="AC102" s="214">
        <v>0</v>
      </c>
      <c r="AD102" s="214">
        <v>71</v>
      </c>
      <c r="AE102" s="214">
        <v>147</v>
      </c>
      <c r="AF102" s="214">
        <v>77</v>
      </c>
    </row>
    <row r="103" spans="2:32" ht="30" customHeight="1" x14ac:dyDescent="0.6">
      <c r="B103" s="47" t="s">
        <v>103</v>
      </c>
      <c r="C103" s="214">
        <v>2</v>
      </c>
      <c r="D103" s="214">
        <v>0</v>
      </c>
      <c r="E103" s="214">
        <v>0</v>
      </c>
      <c r="F103" s="214">
        <v>61</v>
      </c>
      <c r="G103" s="214">
        <v>52</v>
      </c>
      <c r="H103" s="214">
        <v>0</v>
      </c>
      <c r="I103" s="214">
        <v>0</v>
      </c>
      <c r="J103" s="214">
        <v>0</v>
      </c>
      <c r="K103" s="214">
        <v>0</v>
      </c>
      <c r="L103" s="214">
        <v>118</v>
      </c>
      <c r="M103" s="214">
        <v>76</v>
      </c>
      <c r="N103" s="214">
        <v>0</v>
      </c>
      <c r="O103" s="214">
        <v>0</v>
      </c>
      <c r="P103" s="214">
        <v>0</v>
      </c>
      <c r="Q103" s="214">
        <v>0</v>
      </c>
      <c r="R103" s="214">
        <v>0</v>
      </c>
      <c r="S103" s="214">
        <v>0</v>
      </c>
      <c r="T103" s="214">
        <v>0</v>
      </c>
      <c r="U103" s="214">
        <v>2757</v>
      </c>
      <c r="V103" s="214">
        <v>2960</v>
      </c>
      <c r="W103" s="214">
        <v>0</v>
      </c>
      <c r="X103" s="214">
        <v>0</v>
      </c>
      <c r="Y103" s="214">
        <v>0</v>
      </c>
      <c r="Z103" s="214">
        <v>0</v>
      </c>
      <c r="AA103" s="214">
        <v>0</v>
      </c>
      <c r="AB103" s="214">
        <v>0</v>
      </c>
      <c r="AC103" s="214">
        <v>0</v>
      </c>
      <c r="AD103" s="214">
        <v>107</v>
      </c>
      <c r="AE103" s="214">
        <v>73</v>
      </c>
      <c r="AF103" s="214">
        <v>0</v>
      </c>
    </row>
    <row r="104" spans="2:32" ht="30" customHeight="1" x14ac:dyDescent="0.6">
      <c r="B104" s="47" t="s">
        <v>104</v>
      </c>
      <c r="C104" s="214">
        <v>3</v>
      </c>
      <c r="D104" s="214">
        <v>37</v>
      </c>
      <c r="E104" s="214">
        <v>0</v>
      </c>
      <c r="F104" s="214">
        <v>29</v>
      </c>
      <c r="G104" s="214">
        <v>37</v>
      </c>
      <c r="H104" s="214">
        <v>0</v>
      </c>
      <c r="I104" s="214">
        <v>0</v>
      </c>
      <c r="J104" s="214">
        <v>0</v>
      </c>
      <c r="K104" s="214">
        <v>0</v>
      </c>
      <c r="L104" s="214">
        <v>97</v>
      </c>
      <c r="M104" s="214">
        <v>61</v>
      </c>
      <c r="N104" s="214">
        <v>0</v>
      </c>
      <c r="O104" s="214">
        <v>0</v>
      </c>
      <c r="P104" s="214">
        <v>0</v>
      </c>
      <c r="Q104" s="214">
        <v>0</v>
      </c>
      <c r="R104" s="214">
        <v>0</v>
      </c>
      <c r="S104" s="214">
        <v>0</v>
      </c>
      <c r="T104" s="214">
        <v>0</v>
      </c>
      <c r="U104" s="214">
        <v>3474</v>
      </c>
      <c r="V104" s="214">
        <v>2865</v>
      </c>
      <c r="W104" s="214">
        <v>0</v>
      </c>
      <c r="X104" s="214">
        <v>0</v>
      </c>
      <c r="Y104" s="214">
        <v>0</v>
      </c>
      <c r="Z104" s="214">
        <v>0</v>
      </c>
      <c r="AA104" s="214">
        <v>0</v>
      </c>
      <c r="AB104" s="214">
        <v>0</v>
      </c>
      <c r="AC104" s="214">
        <v>0</v>
      </c>
      <c r="AD104" s="214">
        <v>205</v>
      </c>
      <c r="AE104" s="214">
        <v>123</v>
      </c>
      <c r="AF104" s="214">
        <v>0</v>
      </c>
    </row>
    <row r="105" spans="2:32" ht="30" customHeight="1" x14ac:dyDescent="0.6">
      <c r="B105" s="47" t="s">
        <v>105</v>
      </c>
      <c r="C105" s="214">
        <v>0</v>
      </c>
      <c r="D105" s="214">
        <v>87</v>
      </c>
      <c r="E105" s="214">
        <v>0</v>
      </c>
      <c r="F105" s="214">
        <v>0</v>
      </c>
      <c r="G105" s="214">
        <v>0</v>
      </c>
      <c r="H105" s="214">
        <v>0</v>
      </c>
      <c r="I105" s="214">
        <v>0</v>
      </c>
      <c r="J105" s="214">
        <v>21</v>
      </c>
      <c r="K105" s="214">
        <v>0</v>
      </c>
      <c r="L105" s="214">
        <v>85</v>
      </c>
      <c r="M105" s="214">
        <v>42</v>
      </c>
      <c r="N105" s="214">
        <v>0</v>
      </c>
      <c r="O105" s="214">
        <v>0</v>
      </c>
      <c r="P105" s="214">
        <v>0</v>
      </c>
      <c r="Q105" s="214">
        <v>0</v>
      </c>
      <c r="R105" s="214">
        <v>0</v>
      </c>
      <c r="S105" s="214">
        <v>0</v>
      </c>
      <c r="T105" s="214">
        <v>0</v>
      </c>
      <c r="U105" s="214">
        <v>1824</v>
      </c>
      <c r="V105" s="214">
        <v>2389</v>
      </c>
      <c r="W105" s="214">
        <v>0</v>
      </c>
      <c r="X105" s="214">
        <v>0</v>
      </c>
      <c r="Y105" s="214">
        <v>0</v>
      </c>
      <c r="Z105" s="214">
        <v>0</v>
      </c>
      <c r="AA105" s="214">
        <v>0</v>
      </c>
      <c r="AB105" s="214">
        <v>0</v>
      </c>
      <c r="AC105" s="214">
        <v>0</v>
      </c>
      <c r="AD105" s="214">
        <v>117</v>
      </c>
      <c r="AE105" s="214">
        <v>202</v>
      </c>
      <c r="AF105" s="214">
        <v>0</v>
      </c>
    </row>
    <row r="106" spans="2:32" ht="30" customHeight="1" x14ac:dyDescent="0.6">
      <c r="B106" s="47" t="s">
        <v>106</v>
      </c>
      <c r="C106" s="214">
        <v>0</v>
      </c>
      <c r="D106" s="214">
        <v>0</v>
      </c>
      <c r="E106" s="214">
        <v>0</v>
      </c>
      <c r="F106" s="214">
        <v>0</v>
      </c>
      <c r="G106" s="214">
        <v>0</v>
      </c>
      <c r="H106" s="214">
        <v>0</v>
      </c>
      <c r="I106" s="214">
        <v>0</v>
      </c>
      <c r="J106" s="214">
        <v>0</v>
      </c>
      <c r="K106" s="214">
        <v>0</v>
      </c>
      <c r="L106" s="214">
        <v>108</v>
      </c>
      <c r="M106" s="214">
        <v>29</v>
      </c>
      <c r="N106" s="214">
        <v>0</v>
      </c>
      <c r="O106" s="214">
        <v>0</v>
      </c>
      <c r="P106" s="214">
        <v>0</v>
      </c>
      <c r="Q106" s="214">
        <v>0</v>
      </c>
      <c r="R106" s="214">
        <v>0</v>
      </c>
      <c r="S106" s="214">
        <v>0</v>
      </c>
      <c r="T106" s="214">
        <v>0</v>
      </c>
      <c r="U106" s="214">
        <v>1674</v>
      </c>
      <c r="V106" s="214">
        <v>1035</v>
      </c>
      <c r="W106" s="214">
        <v>0</v>
      </c>
      <c r="X106" s="214">
        <v>39</v>
      </c>
      <c r="Y106" s="214">
        <v>0</v>
      </c>
      <c r="Z106" s="214">
        <v>0</v>
      </c>
      <c r="AA106" s="214">
        <v>0</v>
      </c>
      <c r="AB106" s="214">
        <v>0</v>
      </c>
      <c r="AC106" s="214">
        <v>0</v>
      </c>
      <c r="AD106" s="214">
        <v>156</v>
      </c>
      <c r="AE106" s="214">
        <v>153</v>
      </c>
      <c r="AF106" s="214">
        <v>0</v>
      </c>
    </row>
    <row r="107" spans="2:32" ht="30" customHeight="1" x14ac:dyDescent="0.6">
      <c r="B107" s="47" t="s">
        <v>107</v>
      </c>
      <c r="C107" s="214">
        <v>0</v>
      </c>
      <c r="D107" s="214">
        <v>0</v>
      </c>
      <c r="E107" s="214">
        <v>0</v>
      </c>
      <c r="F107" s="214">
        <v>0</v>
      </c>
      <c r="G107" s="214">
        <v>0</v>
      </c>
      <c r="H107" s="214">
        <v>0</v>
      </c>
      <c r="I107" s="214">
        <v>0</v>
      </c>
      <c r="J107" s="214">
        <v>0</v>
      </c>
      <c r="K107" s="214">
        <v>0</v>
      </c>
      <c r="L107" s="214">
        <v>160</v>
      </c>
      <c r="M107" s="214">
        <v>26</v>
      </c>
      <c r="N107" s="214">
        <v>0</v>
      </c>
      <c r="O107" s="214">
        <v>0</v>
      </c>
      <c r="P107" s="214">
        <v>0</v>
      </c>
      <c r="Q107" s="214">
        <v>0</v>
      </c>
      <c r="R107" s="214">
        <v>0</v>
      </c>
      <c r="S107" s="214">
        <v>0</v>
      </c>
      <c r="T107" s="214">
        <v>0</v>
      </c>
      <c r="U107" s="214">
        <v>3281</v>
      </c>
      <c r="V107" s="214">
        <v>2746</v>
      </c>
      <c r="W107" s="214">
        <v>0</v>
      </c>
      <c r="X107" s="214">
        <v>0</v>
      </c>
      <c r="Y107" s="214">
        <v>0</v>
      </c>
      <c r="Z107" s="214">
        <v>0</v>
      </c>
      <c r="AA107" s="214">
        <v>0</v>
      </c>
      <c r="AB107" s="214">
        <v>0</v>
      </c>
      <c r="AC107" s="214">
        <v>0</v>
      </c>
      <c r="AD107" s="214">
        <v>143</v>
      </c>
      <c r="AE107" s="214">
        <v>74</v>
      </c>
      <c r="AF107" s="214">
        <v>0</v>
      </c>
    </row>
    <row r="108" spans="2:32" ht="30" customHeight="1" x14ac:dyDescent="0.6">
      <c r="B108" s="47" t="s">
        <v>108</v>
      </c>
      <c r="C108" s="214">
        <v>0</v>
      </c>
      <c r="D108" s="214">
        <v>0</v>
      </c>
      <c r="E108" s="214">
        <v>0</v>
      </c>
      <c r="F108" s="214">
        <v>0</v>
      </c>
      <c r="G108" s="214">
        <v>0</v>
      </c>
      <c r="H108" s="214">
        <v>0</v>
      </c>
      <c r="I108" s="214">
        <v>0</v>
      </c>
      <c r="J108" s="214">
        <v>4</v>
      </c>
      <c r="K108" s="214">
        <v>0</v>
      </c>
      <c r="L108" s="214">
        <v>247</v>
      </c>
      <c r="M108" s="214">
        <v>143</v>
      </c>
      <c r="N108" s="214">
        <v>0</v>
      </c>
      <c r="O108" s="214">
        <v>0</v>
      </c>
      <c r="P108" s="214">
        <v>0</v>
      </c>
      <c r="Q108" s="214">
        <v>0</v>
      </c>
      <c r="R108" s="214">
        <v>0</v>
      </c>
      <c r="S108" s="214">
        <v>0</v>
      </c>
      <c r="T108" s="214">
        <v>0</v>
      </c>
      <c r="U108" s="214">
        <v>2317</v>
      </c>
      <c r="V108" s="214">
        <v>1848</v>
      </c>
      <c r="W108" s="214">
        <v>0</v>
      </c>
      <c r="X108" s="214">
        <v>19</v>
      </c>
      <c r="Y108" s="214">
        <v>0</v>
      </c>
      <c r="Z108" s="214">
        <v>0</v>
      </c>
      <c r="AA108" s="214">
        <v>0</v>
      </c>
      <c r="AB108" s="214">
        <v>0</v>
      </c>
      <c r="AC108" s="214">
        <v>0</v>
      </c>
      <c r="AD108" s="214">
        <v>139</v>
      </c>
      <c r="AE108" s="214">
        <v>167</v>
      </c>
      <c r="AF108" s="214">
        <v>0</v>
      </c>
    </row>
    <row r="109" spans="2:32" ht="30" customHeight="1" x14ac:dyDescent="0.6">
      <c r="B109" s="47" t="s">
        <v>109</v>
      </c>
      <c r="C109" s="214">
        <v>0</v>
      </c>
      <c r="D109" s="214">
        <v>0</v>
      </c>
      <c r="E109" s="214">
        <v>0</v>
      </c>
      <c r="F109" s="214">
        <v>6</v>
      </c>
      <c r="G109" s="214">
        <v>0</v>
      </c>
      <c r="H109" s="214">
        <v>0</v>
      </c>
      <c r="I109" s="214">
        <v>0</v>
      </c>
      <c r="J109" s="214">
        <v>0</v>
      </c>
      <c r="K109" s="214">
        <v>0</v>
      </c>
      <c r="L109" s="214">
        <v>321</v>
      </c>
      <c r="M109" s="214">
        <v>178</v>
      </c>
      <c r="N109" s="214">
        <v>0</v>
      </c>
      <c r="O109" s="214">
        <v>0</v>
      </c>
      <c r="P109" s="214">
        <v>0</v>
      </c>
      <c r="Q109" s="214">
        <v>0</v>
      </c>
      <c r="R109" s="214">
        <v>0</v>
      </c>
      <c r="S109" s="214">
        <v>0</v>
      </c>
      <c r="T109" s="214">
        <v>0</v>
      </c>
      <c r="U109" s="214">
        <v>2771</v>
      </c>
      <c r="V109" s="214">
        <v>1479</v>
      </c>
      <c r="W109" s="214">
        <v>0</v>
      </c>
      <c r="X109" s="214">
        <v>0</v>
      </c>
      <c r="Y109" s="214">
        <v>0</v>
      </c>
      <c r="Z109" s="214">
        <v>0</v>
      </c>
      <c r="AA109" s="214">
        <v>0</v>
      </c>
      <c r="AB109" s="214">
        <v>0</v>
      </c>
      <c r="AC109" s="214">
        <v>0</v>
      </c>
      <c r="AD109" s="214">
        <v>52</v>
      </c>
      <c r="AE109" s="214">
        <v>84</v>
      </c>
      <c r="AF109" s="214">
        <v>0</v>
      </c>
    </row>
    <row r="110" spans="2:32" ht="30" customHeight="1" x14ac:dyDescent="0.6">
      <c r="B110" s="47" t="s">
        <v>125</v>
      </c>
      <c r="C110" s="214">
        <v>0</v>
      </c>
      <c r="D110" s="214">
        <v>0</v>
      </c>
      <c r="E110" s="214">
        <v>0</v>
      </c>
      <c r="F110" s="214">
        <v>2</v>
      </c>
      <c r="G110" s="214">
        <v>0</v>
      </c>
      <c r="H110" s="214">
        <v>0</v>
      </c>
      <c r="I110" s="214">
        <v>0</v>
      </c>
      <c r="J110" s="214">
        <v>0</v>
      </c>
      <c r="K110" s="214">
        <v>0</v>
      </c>
      <c r="L110" s="214">
        <v>186</v>
      </c>
      <c r="M110" s="214">
        <v>20</v>
      </c>
      <c r="N110" s="214">
        <v>0</v>
      </c>
      <c r="O110" s="214">
        <v>0</v>
      </c>
      <c r="P110" s="214">
        <v>0</v>
      </c>
      <c r="Q110" s="214">
        <v>0</v>
      </c>
      <c r="R110" s="214">
        <v>0</v>
      </c>
      <c r="S110" s="214">
        <v>0</v>
      </c>
      <c r="T110" s="214">
        <v>0</v>
      </c>
      <c r="U110" s="214">
        <v>3489</v>
      </c>
      <c r="V110" s="214">
        <v>2583</v>
      </c>
      <c r="W110" s="214">
        <v>0</v>
      </c>
      <c r="X110" s="214">
        <v>0</v>
      </c>
      <c r="Y110" s="214">
        <v>0</v>
      </c>
      <c r="Z110" s="214">
        <v>0</v>
      </c>
      <c r="AA110" s="214">
        <v>0</v>
      </c>
      <c r="AB110" s="214">
        <v>0</v>
      </c>
      <c r="AC110" s="214">
        <v>0</v>
      </c>
      <c r="AD110" s="214">
        <v>148</v>
      </c>
      <c r="AE110" s="214">
        <v>276</v>
      </c>
      <c r="AF110" s="214">
        <v>0</v>
      </c>
    </row>
    <row r="111" spans="2:32" ht="30" customHeight="1" x14ac:dyDescent="0.6">
      <c r="B111" s="47" t="s">
        <v>110</v>
      </c>
      <c r="C111" s="214">
        <v>21</v>
      </c>
      <c r="D111" s="214">
        <v>0</v>
      </c>
      <c r="E111" s="214">
        <v>0</v>
      </c>
      <c r="F111" s="214">
        <v>5</v>
      </c>
      <c r="G111" s="214">
        <v>0</v>
      </c>
      <c r="H111" s="214">
        <v>0</v>
      </c>
      <c r="I111" s="214">
        <v>0</v>
      </c>
      <c r="J111" s="214">
        <v>4</v>
      </c>
      <c r="K111" s="214">
        <v>0</v>
      </c>
      <c r="L111" s="214">
        <v>18</v>
      </c>
      <c r="M111" s="214">
        <v>85</v>
      </c>
      <c r="N111" s="214">
        <v>0</v>
      </c>
      <c r="O111" s="214">
        <v>0</v>
      </c>
      <c r="P111" s="214">
        <v>0</v>
      </c>
      <c r="Q111" s="214">
        <v>0</v>
      </c>
      <c r="R111" s="214">
        <v>0</v>
      </c>
      <c r="S111" s="214">
        <v>0</v>
      </c>
      <c r="T111" s="214">
        <v>0</v>
      </c>
      <c r="U111" s="214">
        <v>1630</v>
      </c>
      <c r="V111" s="214">
        <v>1347</v>
      </c>
      <c r="W111" s="214">
        <v>0</v>
      </c>
      <c r="X111" s="214">
        <v>0</v>
      </c>
      <c r="Y111" s="214">
        <v>0</v>
      </c>
      <c r="Z111" s="214">
        <v>0</v>
      </c>
      <c r="AA111" s="214">
        <v>0</v>
      </c>
      <c r="AB111" s="214">
        <v>0</v>
      </c>
      <c r="AC111" s="214">
        <v>0</v>
      </c>
      <c r="AD111" s="214">
        <v>352</v>
      </c>
      <c r="AE111" s="214">
        <v>205</v>
      </c>
      <c r="AF111" s="214">
        <v>0</v>
      </c>
    </row>
    <row r="112" spans="2:32" ht="30" customHeight="1" x14ac:dyDescent="0.6">
      <c r="B112" s="47" t="s">
        <v>111</v>
      </c>
      <c r="C112" s="214">
        <v>10</v>
      </c>
      <c r="D112" s="214">
        <v>1</v>
      </c>
      <c r="E112" s="214">
        <v>0</v>
      </c>
      <c r="F112" s="214">
        <v>80</v>
      </c>
      <c r="G112" s="214">
        <v>51</v>
      </c>
      <c r="H112" s="214">
        <v>0</v>
      </c>
      <c r="I112" s="214">
        <v>0</v>
      </c>
      <c r="J112" s="214">
        <v>0</v>
      </c>
      <c r="K112" s="214">
        <v>0</v>
      </c>
      <c r="L112" s="214">
        <v>72</v>
      </c>
      <c r="M112" s="214">
        <v>27</v>
      </c>
      <c r="N112" s="214">
        <v>0</v>
      </c>
      <c r="O112" s="214">
        <v>0</v>
      </c>
      <c r="P112" s="214">
        <v>0</v>
      </c>
      <c r="Q112" s="214">
        <v>0</v>
      </c>
      <c r="R112" s="214">
        <v>0</v>
      </c>
      <c r="S112" s="214">
        <v>0</v>
      </c>
      <c r="T112" s="214">
        <v>0</v>
      </c>
      <c r="U112" s="214">
        <v>3970</v>
      </c>
      <c r="V112" s="214">
        <v>2994</v>
      </c>
      <c r="W112" s="214">
        <v>0</v>
      </c>
      <c r="X112" s="214">
        <v>0</v>
      </c>
      <c r="Y112" s="214">
        <v>0</v>
      </c>
      <c r="Z112" s="214">
        <v>0</v>
      </c>
      <c r="AA112" s="214">
        <v>0</v>
      </c>
      <c r="AB112" s="214">
        <v>33</v>
      </c>
      <c r="AC112" s="214">
        <v>0</v>
      </c>
      <c r="AD112" s="214">
        <v>132</v>
      </c>
      <c r="AE112" s="214">
        <v>245</v>
      </c>
      <c r="AF112" s="214">
        <v>0</v>
      </c>
    </row>
    <row r="113" spans="2:32" ht="30" customHeight="1" x14ac:dyDescent="0.6">
      <c r="B113" s="47" t="s">
        <v>112</v>
      </c>
      <c r="C113" s="214">
        <v>2</v>
      </c>
      <c r="D113" s="214">
        <v>0</v>
      </c>
      <c r="E113" s="214">
        <v>0</v>
      </c>
      <c r="F113" s="214">
        <v>20</v>
      </c>
      <c r="G113" s="214">
        <v>36</v>
      </c>
      <c r="H113" s="214">
        <v>0</v>
      </c>
      <c r="I113" s="214">
        <v>52</v>
      </c>
      <c r="J113" s="214">
        <v>0</v>
      </c>
      <c r="K113" s="214">
        <v>0</v>
      </c>
      <c r="L113" s="214">
        <v>87</v>
      </c>
      <c r="M113" s="214">
        <v>66</v>
      </c>
      <c r="N113" s="214">
        <v>0</v>
      </c>
      <c r="O113" s="214">
        <v>0</v>
      </c>
      <c r="P113" s="214">
        <v>0</v>
      </c>
      <c r="Q113" s="214">
        <v>0</v>
      </c>
      <c r="R113" s="214">
        <v>0</v>
      </c>
      <c r="S113" s="214">
        <v>0</v>
      </c>
      <c r="T113" s="214">
        <v>0</v>
      </c>
      <c r="U113" s="214">
        <v>6047</v>
      </c>
      <c r="V113" s="214">
        <v>3663</v>
      </c>
      <c r="W113" s="214">
        <v>0</v>
      </c>
      <c r="X113" s="214">
        <v>0</v>
      </c>
      <c r="Y113" s="214">
        <v>0</v>
      </c>
      <c r="Z113" s="214">
        <v>0</v>
      </c>
      <c r="AA113" s="214">
        <v>0</v>
      </c>
      <c r="AB113" s="214">
        <v>0</v>
      </c>
      <c r="AC113" s="214">
        <v>0</v>
      </c>
      <c r="AD113" s="214">
        <v>108</v>
      </c>
      <c r="AE113" s="214">
        <v>175</v>
      </c>
      <c r="AF113" s="214">
        <v>0</v>
      </c>
    </row>
    <row r="114" spans="2:32" ht="30" customHeight="1" x14ac:dyDescent="0.6">
      <c r="B114" s="47" t="s">
        <v>113</v>
      </c>
      <c r="C114" s="215">
        <v>44</v>
      </c>
      <c r="D114" s="215">
        <v>125</v>
      </c>
      <c r="E114" s="215">
        <v>0</v>
      </c>
      <c r="F114" s="215">
        <v>248</v>
      </c>
      <c r="G114" s="215">
        <v>192</v>
      </c>
      <c r="H114" s="215">
        <v>18</v>
      </c>
      <c r="I114" s="215">
        <v>52</v>
      </c>
      <c r="J114" s="215">
        <v>29</v>
      </c>
      <c r="K114" s="215">
        <v>0</v>
      </c>
      <c r="L114" s="215">
        <v>1550</v>
      </c>
      <c r="M114" s="215">
        <v>781</v>
      </c>
      <c r="N114" s="215">
        <v>11</v>
      </c>
      <c r="O114" s="215">
        <v>7</v>
      </c>
      <c r="P114" s="215">
        <v>15</v>
      </c>
      <c r="Q114" s="215">
        <v>0</v>
      </c>
      <c r="R114" s="215">
        <v>0</v>
      </c>
      <c r="S114" s="215">
        <v>0</v>
      </c>
      <c r="T114" s="215">
        <v>0</v>
      </c>
      <c r="U114" s="215">
        <v>35123</v>
      </c>
      <c r="V114" s="215">
        <v>27885</v>
      </c>
      <c r="W114" s="215">
        <v>1134</v>
      </c>
      <c r="X114" s="215">
        <v>58</v>
      </c>
      <c r="Y114" s="215">
        <v>0</v>
      </c>
      <c r="Z114" s="215">
        <v>0</v>
      </c>
      <c r="AA114" s="215">
        <v>0</v>
      </c>
      <c r="AB114" s="215">
        <v>33</v>
      </c>
      <c r="AC114" s="215">
        <v>0</v>
      </c>
      <c r="AD114" s="215">
        <v>1730</v>
      </c>
      <c r="AE114" s="215">
        <v>1924</v>
      </c>
      <c r="AF114" s="215">
        <v>77</v>
      </c>
    </row>
    <row r="115" spans="2:32" ht="30" customHeight="1" x14ac:dyDescent="0.6">
      <c r="B115" s="26"/>
      <c r="C115" s="217"/>
      <c r="D115" s="217"/>
      <c r="E115" s="217"/>
      <c r="F115" s="217"/>
      <c r="G115" s="217"/>
      <c r="H115" s="217"/>
      <c r="I115" s="217"/>
      <c r="J115" s="217"/>
      <c r="K115" s="217"/>
      <c r="L115" s="217"/>
      <c r="M115" s="217"/>
      <c r="N115" s="217"/>
      <c r="O115" s="217"/>
      <c r="P115" s="217"/>
      <c r="Q115" s="217"/>
      <c r="R115" s="217"/>
      <c r="S115" s="217"/>
      <c r="T115" s="217"/>
      <c r="U115" s="217"/>
      <c r="V115" s="217"/>
      <c r="W115" s="217"/>
      <c r="X115" s="217"/>
      <c r="Y115" s="217"/>
      <c r="Z115" s="217"/>
      <c r="AA115" s="217"/>
      <c r="AB115" s="217"/>
      <c r="AC115" s="217"/>
      <c r="AD115" s="217"/>
      <c r="AE115" s="217"/>
      <c r="AF115" s="217"/>
    </row>
    <row r="116" spans="2:32" ht="30" customHeight="1" x14ac:dyDescent="0.6">
      <c r="B116" s="26"/>
      <c r="C116" s="217"/>
      <c r="D116" s="217"/>
      <c r="E116" s="217"/>
      <c r="F116" s="217"/>
      <c r="G116" s="217"/>
      <c r="H116" s="217"/>
      <c r="I116" s="217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217"/>
      <c r="X116" s="217"/>
      <c r="Y116" s="217"/>
      <c r="Z116" s="217"/>
      <c r="AA116" s="217"/>
      <c r="AB116" s="217"/>
      <c r="AC116" s="217"/>
      <c r="AD116" s="217"/>
      <c r="AE116" s="217"/>
      <c r="AF116" s="217"/>
    </row>
    <row r="117" spans="2:32" ht="30" customHeight="1" x14ac:dyDescent="0.6">
      <c r="B117" s="26"/>
      <c r="C117" s="217"/>
      <c r="D117" s="217"/>
      <c r="E117" s="217"/>
      <c r="F117" s="217"/>
      <c r="G117" s="217"/>
      <c r="H117" s="217"/>
      <c r="I117" s="217"/>
      <c r="J117" s="217"/>
      <c r="K117" s="217"/>
      <c r="L117" s="217"/>
      <c r="M117" s="217"/>
      <c r="N117" s="217"/>
      <c r="O117" s="217"/>
      <c r="P117" s="217"/>
      <c r="Q117" s="217"/>
      <c r="R117" s="217"/>
      <c r="S117" s="217"/>
      <c r="T117" s="217"/>
      <c r="U117" s="217"/>
      <c r="V117" s="217"/>
      <c r="W117" s="217"/>
      <c r="X117" s="217"/>
      <c r="Y117" s="217"/>
      <c r="Z117" s="217"/>
      <c r="AA117" s="217"/>
      <c r="AB117" s="217"/>
      <c r="AC117" s="217"/>
      <c r="AD117" s="217"/>
      <c r="AE117" s="217"/>
      <c r="AF117" s="217"/>
    </row>
    <row r="118" spans="2:32" ht="30" customHeight="1" x14ac:dyDescent="0.6">
      <c r="B118" s="23" t="s">
        <v>101</v>
      </c>
      <c r="C118" s="353" t="s">
        <v>95</v>
      </c>
      <c r="D118" s="354"/>
      <c r="E118" s="355"/>
      <c r="F118" s="353" t="s">
        <v>93</v>
      </c>
      <c r="G118" s="354"/>
      <c r="H118" s="355"/>
      <c r="I118" s="353" t="s">
        <v>45</v>
      </c>
      <c r="J118" s="354"/>
      <c r="K118" s="355"/>
      <c r="L118" s="353" t="s">
        <v>48</v>
      </c>
      <c r="M118" s="354"/>
      <c r="N118" s="355"/>
      <c r="O118" s="353" t="s">
        <v>47</v>
      </c>
      <c r="P118" s="354"/>
      <c r="Q118" s="355"/>
      <c r="R118" s="353" t="s">
        <v>30</v>
      </c>
      <c r="S118" s="354"/>
      <c r="T118" s="355"/>
      <c r="U118" s="353" t="s">
        <v>97</v>
      </c>
      <c r="V118" s="354"/>
      <c r="W118" s="355"/>
      <c r="X118" s="353" t="s">
        <v>2</v>
      </c>
      <c r="Y118" s="354"/>
      <c r="Z118" s="355"/>
      <c r="AA118" s="353" t="s">
        <v>72</v>
      </c>
      <c r="AB118" s="354"/>
      <c r="AC118" s="355"/>
      <c r="AD118" s="353" t="s">
        <v>31</v>
      </c>
      <c r="AE118" s="354"/>
      <c r="AF118" s="355"/>
    </row>
    <row r="119" spans="2:32" ht="30" customHeight="1" x14ac:dyDescent="0.6">
      <c r="B119" s="24"/>
      <c r="C119" s="218"/>
      <c r="D119" s="219"/>
      <c r="E119" s="218"/>
      <c r="F119" s="218"/>
      <c r="G119" s="219"/>
      <c r="H119" s="218"/>
      <c r="I119" s="218"/>
      <c r="J119" s="219"/>
      <c r="K119" s="218"/>
      <c r="L119" s="218"/>
      <c r="M119" s="219"/>
      <c r="N119" s="218"/>
      <c r="O119" s="218"/>
      <c r="P119" s="219"/>
      <c r="Q119" s="218"/>
      <c r="R119" s="218"/>
      <c r="S119" s="219"/>
      <c r="T119" s="218"/>
      <c r="U119" s="218"/>
      <c r="V119" s="219"/>
      <c r="W119" s="218"/>
      <c r="X119" s="218"/>
      <c r="Y119" s="219"/>
      <c r="Z119" s="218"/>
      <c r="AA119" s="218"/>
      <c r="AB119" s="219"/>
      <c r="AC119" s="218"/>
      <c r="AD119" s="218"/>
      <c r="AE119" s="219"/>
      <c r="AF119" s="218"/>
    </row>
    <row r="120" spans="2:32" ht="30" customHeight="1" x14ac:dyDescent="0.6">
      <c r="B120" s="25"/>
      <c r="C120" s="264">
        <v>2018</v>
      </c>
      <c r="D120" s="264">
        <v>2019</v>
      </c>
      <c r="E120" s="264">
        <v>2020</v>
      </c>
      <c r="F120" s="264">
        <v>2018</v>
      </c>
      <c r="G120" s="264">
        <v>2019</v>
      </c>
      <c r="H120" s="264">
        <v>2020</v>
      </c>
      <c r="I120" s="264">
        <v>2018</v>
      </c>
      <c r="J120" s="264">
        <v>2019</v>
      </c>
      <c r="K120" s="264">
        <v>2020</v>
      </c>
      <c r="L120" s="264">
        <v>2018</v>
      </c>
      <c r="M120" s="264">
        <v>2019</v>
      </c>
      <c r="N120" s="264">
        <v>2020</v>
      </c>
      <c r="O120" s="264">
        <v>2018</v>
      </c>
      <c r="P120" s="264">
        <v>2019</v>
      </c>
      <c r="Q120" s="264">
        <v>2020</v>
      </c>
      <c r="R120" s="264">
        <v>2018</v>
      </c>
      <c r="S120" s="264">
        <v>2019</v>
      </c>
      <c r="T120" s="264">
        <v>2020</v>
      </c>
      <c r="U120" s="264">
        <v>2018</v>
      </c>
      <c r="V120" s="264">
        <v>2019</v>
      </c>
      <c r="W120" s="264">
        <v>2020</v>
      </c>
      <c r="X120" s="264">
        <v>2018</v>
      </c>
      <c r="Y120" s="264">
        <v>2019</v>
      </c>
      <c r="Z120" s="264">
        <v>2020</v>
      </c>
      <c r="AA120" s="264">
        <v>2018</v>
      </c>
      <c r="AB120" s="264">
        <v>2019</v>
      </c>
      <c r="AC120" s="264">
        <v>2020</v>
      </c>
      <c r="AD120" s="264">
        <v>2018</v>
      </c>
      <c r="AE120" s="264">
        <v>2019</v>
      </c>
      <c r="AF120" s="264">
        <v>2020</v>
      </c>
    </row>
    <row r="121" spans="2:32" ht="30" customHeight="1" x14ac:dyDescent="0.6">
      <c r="B121" s="46" t="s">
        <v>102</v>
      </c>
      <c r="C121" s="214">
        <v>2</v>
      </c>
      <c r="D121" s="214">
        <v>0</v>
      </c>
      <c r="E121" s="214">
        <v>0</v>
      </c>
      <c r="F121" s="214">
        <v>252</v>
      </c>
      <c r="G121" s="214">
        <v>313</v>
      </c>
      <c r="H121" s="214">
        <v>177</v>
      </c>
      <c r="I121" s="214">
        <v>3</v>
      </c>
      <c r="J121" s="214">
        <v>0</v>
      </c>
      <c r="K121" s="214">
        <v>0</v>
      </c>
      <c r="L121" s="214">
        <v>494</v>
      </c>
      <c r="M121" s="214">
        <v>568</v>
      </c>
      <c r="N121" s="214">
        <v>306</v>
      </c>
      <c r="O121" s="214">
        <v>358</v>
      </c>
      <c r="P121" s="214">
        <v>441</v>
      </c>
      <c r="Q121" s="214">
        <v>185</v>
      </c>
      <c r="R121" s="214">
        <v>101</v>
      </c>
      <c r="S121" s="214">
        <v>31</v>
      </c>
      <c r="T121" s="214">
        <v>10</v>
      </c>
      <c r="U121" s="214">
        <v>0</v>
      </c>
      <c r="V121" s="214">
        <v>0</v>
      </c>
      <c r="W121" s="214">
        <v>0</v>
      </c>
      <c r="X121" s="214">
        <v>380</v>
      </c>
      <c r="Y121" s="214">
        <v>292</v>
      </c>
      <c r="Z121" s="214">
        <v>229</v>
      </c>
      <c r="AA121" s="214">
        <v>41</v>
      </c>
      <c r="AB121" s="214">
        <v>23</v>
      </c>
      <c r="AC121" s="214">
        <v>159</v>
      </c>
      <c r="AD121" s="214">
        <v>351</v>
      </c>
      <c r="AE121" s="214">
        <v>911</v>
      </c>
      <c r="AF121" s="214">
        <v>154</v>
      </c>
    </row>
    <row r="122" spans="2:32" ht="30" customHeight="1" x14ac:dyDescent="0.6">
      <c r="B122" s="47" t="s">
        <v>103</v>
      </c>
      <c r="C122" s="214">
        <v>0</v>
      </c>
      <c r="D122" s="214">
        <v>0</v>
      </c>
      <c r="E122" s="214">
        <v>0</v>
      </c>
      <c r="F122" s="214">
        <v>628</v>
      </c>
      <c r="G122" s="214">
        <v>244</v>
      </c>
      <c r="H122" s="214">
        <v>0</v>
      </c>
      <c r="I122" s="214">
        <v>0</v>
      </c>
      <c r="J122" s="214">
        <v>29</v>
      </c>
      <c r="K122" s="214">
        <v>0</v>
      </c>
      <c r="L122" s="214">
        <v>560</v>
      </c>
      <c r="M122" s="214">
        <v>438</v>
      </c>
      <c r="N122" s="214">
        <v>0</v>
      </c>
      <c r="O122" s="214">
        <v>276</v>
      </c>
      <c r="P122" s="214">
        <v>185</v>
      </c>
      <c r="Q122" s="214">
        <v>0</v>
      </c>
      <c r="R122" s="214">
        <v>82</v>
      </c>
      <c r="S122" s="214">
        <v>10</v>
      </c>
      <c r="T122" s="214">
        <v>0</v>
      </c>
      <c r="U122" s="214">
        <v>0</v>
      </c>
      <c r="V122" s="214">
        <v>0</v>
      </c>
      <c r="W122" s="214">
        <v>0</v>
      </c>
      <c r="X122" s="214">
        <v>276</v>
      </c>
      <c r="Y122" s="214">
        <v>196</v>
      </c>
      <c r="Z122" s="214">
        <v>0</v>
      </c>
      <c r="AA122" s="214">
        <v>92</v>
      </c>
      <c r="AB122" s="214">
        <v>218</v>
      </c>
      <c r="AC122" s="214">
        <v>0</v>
      </c>
      <c r="AD122" s="214">
        <v>382</v>
      </c>
      <c r="AE122" s="214">
        <v>119</v>
      </c>
      <c r="AF122" s="214">
        <v>0</v>
      </c>
    </row>
    <row r="123" spans="2:32" ht="30" customHeight="1" x14ac:dyDescent="0.6">
      <c r="B123" s="47" t="s">
        <v>104</v>
      </c>
      <c r="C123" s="214">
        <v>42</v>
      </c>
      <c r="D123" s="214">
        <v>0</v>
      </c>
      <c r="E123" s="214">
        <v>0</v>
      </c>
      <c r="F123" s="214">
        <v>117</v>
      </c>
      <c r="G123" s="214">
        <v>206</v>
      </c>
      <c r="H123" s="214">
        <v>0</v>
      </c>
      <c r="I123" s="214">
        <v>2</v>
      </c>
      <c r="J123" s="214">
        <v>0</v>
      </c>
      <c r="K123" s="214">
        <v>0</v>
      </c>
      <c r="L123" s="214">
        <v>1069</v>
      </c>
      <c r="M123" s="214">
        <v>784</v>
      </c>
      <c r="N123" s="214">
        <v>0</v>
      </c>
      <c r="O123" s="214">
        <v>116</v>
      </c>
      <c r="P123" s="214">
        <v>325</v>
      </c>
      <c r="Q123" s="214">
        <v>0</v>
      </c>
      <c r="R123" s="214">
        <v>20</v>
      </c>
      <c r="S123" s="214">
        <v>24</v>
      </c>
      <c r="T123" s="214">
        <v>0</v>
      </c>
      <c r="U123" s="214">
        <v>0</v>
      </c>
      <c r="V123" s="214">
        <v>0</v>
      </c>
      <c r="W123" s="214">
        <v>0</v>
      </c>
      <c r="X123" s="214">
        <v>75</v>
      </c>
      <c r="Y123" s="214">
        <v>119</v>
      </c>
      <c r="Z123" s="214">
        <v>0</v>
      </c>
      <c r="AA123" s="214">
        <v>65</v>
      </c>
      <c r="AB123" s="214">
        <v>96</v>
      </c>
      <c r="AC123" s="214">
        <v>0</v>
      </c>
      <c r="AD123" s="214">
        <v>343</v>
      </c>
      <c r="AE123" s="214">
        <v>1060</v>
      </c>
      <c r="AF123" s="214">
        <v>0</v>
      </c>
    </row>
    <row r="124" spans="2:32" ht="30" customHeight="1" x14ac:dyDescent="0.6">
      <c r="B124" s="47" t="s">
        <v>105</v>
      </c>
      <c r="C124" s="214">
        <v>0</v>
      </c>
      <c r="D124" s="214">
        <v>0</v>
      </c>
      <c r="E124" s="214">
        <v>0</v>
      </c>
      <c r="F124" s="214">
        <v>10</v>
      </c>
      <c r="G124" s="214">
        <v>16</v>
      </c>
      <c r="H124" s="214">
        <v>0</v>
      </c>
      <c r="I124" s="214">
        <v>0</v>
      </c>
      <c r="J124" s="214">
        <v>0</v>
      </c>
      <c r="K124" s="214">
        <v>0</v>
      </c>
      <c r="L124" s="214">
        <v>1334</v>
      </c>
      <c r="M124" s="214">
        <v>1651</v>
      </c>
      <c r="N124" s="214">
        <v>0</v>
      </c>
      <c r="O124" s="214">
        <v>127</v>
      </c>
      <c r="P124" s="214">
        <v>269</v>
      </c>
      <c r="Q124" s="214">
        <v>0</v>
      </c>
      <c r="R124" s="214">
        <v>2</v>
      </c>
      <c r="S124" s="214">
        <v>43</v>
      </c>
      <c r="T124" s="214">
        <v>0</v>
      </c>
      <c r="U124" s="214">
        <v>0</v>
      </c>
      <c r="V124" s="214">
        <v>0</v>
      </c>
      <c r="W124" s="214">
        <v>0</v>
      </c>
      <c r="X124" s="214">
        <v>3</v>
      </c>
      <c r="Y124" s="214">
        <v>55</v>
      </c>
      <c r="Z124" s="214">
        <v>0</v>
      </c>
      <c r="AA124" s="214">
        <v>81</v>
      </c>
      <c r="AB124" s="214">
        <v>33</v>
      </c>
      <c r="AC124" s="214">
        <v>0</v>
      </c>
      <c r="AD124" s="214">
        <v>744</v>
      </c>
      <c r="AE124" s="214">
        <v>448</v>
      </c>
      <c r="AF124" s="214">
        <v>0</v>
      </c>
    </row>
    <row r="125" spans="2:32" ht="30" customHeight="1" x14ac:dyDescent="0.6">
      <c r="B125" s="47" t="s">
        <v>106</v>
      </c>
      <c r="C125" s="214">
        <v>0</v>
      </c>
      <c r="D125" s="214">
        <v>0</v>
      </c>
      <c r="E125" s="214">
        <v>0</v>
      </c>
      <c r="F125" s="214">
        <v>0</v>
      </c>
      <c r="G125" s="214">
        <v>0</v>
      </c>
      <c r="H125" s="214">
        <v>0</v>
      </c>
      <c r="I125" s="214">
        <v>0</v>
      </c>
      <c r="J125" s="214">
        <v>0</v>
      </c>
      <c r="K125" s="214">
        <v>0</v>
      </c>
      <c r="L125" s="214">
        <v>1101</v>
      </c>
      <c r="M125" s="214">
        <v>596</v>
      </c>
      <c r="N125" s="214">
        <v>0</v>
      </c>
      <c r="O125" s="214">
        <v>200</v>
      </c>
      <c r="P125" s="214">
        <v>169</v>
      </c>
      <c r="Q125" s="214">
        <v>0</v>
      </c>
      <c r="R125" s="214">
        <v>3</v>
      </c>
      <c r="S125" s="214">
        <v>28</v>
      </c>
      <c r="T125" s="214">
        <v>0</v>
      </c>
      <c r="U125" s="214">
        <v>0</v>
      </c>
      <c r="V125" s="214">
        <v>0</v>
      </c>
      <c r="W125" s="214">
        <v>0</v>
      </c>
      <c r="X125" s="214">
        <v>5</v>
      </c>
      <c r="Y125" s="214">
        <v>14</v>
      </c>
      <c r="Z125" s="214">
        <v>0</v>
      </c>
      <c r="AA125" s="214">
        <v>30</v>
      </c>
      <c r="AB125" s="214">
        <v>191</v>
      </c>
      <c r="AC125" s="214">
        <v>0</v>
      </c>
      <c r="AD125" s="214">
        <v>20</v>
      </c>
      <c r="AE125" s="214">
        <v>2</v>
      </c>
      <c r="AF125" s="214">
        <v>0</v>
      </c>
    </row>
    <row r="126" spans="2:32" ht="30" customHeight="1" x14ac:dyDescent="0.6">
      <c r="B126" s="47" t="s">
        <v>107</v>
      </c>
      <c r="C126" s="214">
        <v>0</v>
      </c>
      <c r="D126" s="214">
        <v>0</v>
      </c>
      <c r="E126" s="214">
        <v>0</v>
      </c>
      <c r="F126" s="214">
        <v>0</v>
      </c>
      <c r="G126" s="214">
        <v>0</v>
      </c>
      <c r="H126" s="214">
        <v>0</v>
      </c>
      <c r="I126" s="214">
        <v>0</v>
      </c>
      <c r="J126" s="214">
        <v>6</v>
      </c>
      <c r="K126" s="214">
        <v>0</v>
      </c>
      <c r="L126" s="214">
        <v>567</v>
      </c>
      <c r="M126" s="214">
        <v>469</v>
      </c>
      <c r="N126" s="214">
        <v>0</v>
      </c>
      <c r="O126" s="214">
        <v>170</v>
      </c>
      <c r="P126" s="214">
        <v>127</v>
      </c>
      <c r="Q126" s="214">
        <v>0</v>
      </c>
      <c r="R126" s="214">
        <v>49</v>
      </c>
      <c r="S126" s="214">
        <v>34</v>
      </c>
      <c r="T126" s="214">
        <v>0</v>
      </c>
      <c r="U126" s="214">
        <v>2</v>
      </c>
      <c r="V126" s="214">
        <v>4</v>
      </c>
      <c r="W126" s="214">
        <v>0</v>
      </c>
      <c r="X126" s="214">
        <v>26</v>
      </c>
      <c r="Y126" s="214">
        <v>19</v>
      </c>
      <c r="Z126" s="214">
        <v>0</v>
      </c>
      <c r="AA126" s="214">
        <v>155</v>
      </c>
      <c r="AB126" s="214">
        <v>46</v>
      </c>
      <c r="AC126" s="214">
        <v>0</v>
      </c>
      <c r="AD126" s="214">
        <v>121</v>
      </c>
      <c r="AE126" s="214">
        <v>189</v>
      </c>
      <c r="AF126" s="214">
        <v>0</v>
      </c>
    </row>
    <row r="127" spans="2:32" ht="30" customHeight="1" x14ac:dyDescent="0.6">
      <c r="B127" s="47" t="s">
        <v>108</v>
      </c>
      <c r="C127" s="214">
        <v>0</v>
      </c>
      <c r="D127" s="214">
        <v>0</v>
      </c>
      <c r="E127" s="214">
        <v>0</v>
      </c>
      <c r="F127" s="214">
        <v>0</v>
      </c>
      <c r="G127" s="214">
        <v>0</v>
      </c>
      <c r="H127" s="214">
        <v>0</v>
      </c>
      <c r="I127" s="214">
        <v>216</v>
      </c>
      <c r="J127" s="214">
        <v>159</v>
      </c>
      <c r="K127" s="214">
        <v>0</v>
      </c>
      <c r="L127" s="214">
        <v>756</v>
      </c>
      <c r="M127" s="214">
        <v>444</v>
      </c>
      <c r="N127" s="214">
        <v>0</v>
      </c>
      <c r="O127" s="214">
        <v>113</v>
      </c>
      <c r="P127" s="214">
        <v>245</v>
      </c>
      <c r="Q127" s="214">
        <v>0</v>
      </c>
      <c r="R127" s="214">
        <v>84</v>
      </c>
      <c r="S127" s="214">
        <v>38</v>
      </c>
      <c r="T127" s="214">
        <v>0</v>
      </c>
      <c r="U127" s="214">
        <v>0</v>
      </c>
      <c r="V127" s="214">
        <v>0</v>
      </c>
      <c r="W127" s="214">
        <v>0</v>
      </c>
      <c r="X127" s="214">
        <v>148</v>
      </c>
      <c r="Y127" s="214">
        <v>61</v>
      </c>
      <c r="Z127" s="214">
        <v>0</v>
      </c>
      <c r="AA127" s="214">
        <v>75</v>
      </c>
      <c r="AB127" s="214">
        <v>222</v>
      </c>
      <c r="AC127" s="214">
        <v>0</v>
      </c>
      <c r="AD127" s="214">
        <v>51</v>
      </c>
      <c r="AE127" s="214">
        <v>101</v>
      </c>
      <c r="AF127" s="214">
        <v>0</v>
      </c>
    </row>
    <row r="128" spans="2:32" ht="30" customHeight="1" x14ac:dyDescent="0.6">
      <c r="B128" s="47" t="s">
        <v>109</v>
      </c>
      <c r="C128" s="214">
        <v>35</v>
      </c>
      <c r="D128" s="214">
        <v>0</v>
      </c>
      <c r="E128" s="214">
        <v>0</v>
      </c>
      <c r="F128" s="214">
        <v>0</v>
      </c>
      <c r="G128" s="214">
        <v>44</v>
      </c>
      <c r="H128" s="214">
        <v>0</v>
      </c>
      <c r="I128" s="214">
        <v>368</v>
      </c>
      <c r="J128" s="214">
        <v>351</v>
      </c>
      <c r="K128" s="214">
        <v>0</v>
      </c>
      <c r="L128" s="214">
        <v>237</v>
      </c>
      <c r="M128" s="214">
        <v>353</v>
      </c>
      <c r="N128" s="214">
        <v>0</v>
      </c>
      <c r="O128" s="214">
        <v>604</v>
      </c>
      <c r="P128" s="214">
        <v>346</v>
      </c>
      <c r="Q128" s="214">
        <v>0</v>
      </c>
      <c r="R128" s="214">
        <v>70</v>
      </c>
      <c r="S128" s="214">
        <v>28</v>
      </c>
      <c r="T128" s="214">
        <v>0</v>
      </c>
      <c r="U128" s="214">
        <v>0</v>
      </c>
      <c r="V128" s="214">
        <v>0</v>
      </c>
      <c r="W128" s="214">
        <v>0</v>
      </c>
      <c r="X128" s="214">
        <v>33</v>
      </c>
      <c r="Y128" s="214">
        <v>4</v>
      </c>
      <c r="Z128" s="214">
        <v>0</v>
      </c>
      <c r="AA128" s="214">
        <v>128</v>
      </c>
      <c r="AB128" s="214">
        <v>202</v>
      </c>
      <c r="AC128" s="214">
        <v>0</v>
      </c>
      <c r="AD128" s="214">
        <v>208</v>
      </c>
      <c r="AE128" s="214">
        <v>89</v>
      </c>
      <c r="AF128" s="214">
        <v>0</v>
      </c>
    </row>
    <row r="129" spans="2:32" ht="30" customHeight="1" x14ac:dyDescent="0.6">
      <c r="B129" s="47" t="s">
        <v>125</v>
      </c>
      <c r="C129" s="214">
        <v>20</v>
      </c>
      <c r="D129" s="214">
        <v>16</v>
      </c>
      <c r="E129" s="214">
        <v>0</v>
      </c>
      <c r="F129" s="214">
        <v>0</v>
      </c>
      <c r="G129" s="214">
        <v>0</v>
      </c>
      <c r="H129" s="214">
        <v>0</v>
      </c>
      <c r="I129" s="214">
        <v>59</v>
      </c>
      <c r="J129" s="214">
        <v>22</v>
      </c>
      <c r="K129" s="214">
        <v>0</v>
      </c>
      <c r="L129" s="214">
        <v>214</v>
      </c>
      <c r="M129" s="214">
        <v>502</v>
      </c>
      <c r="N129" s="214">
        <v>0</v>
      </c>
      <c r="O129" s="214">
        <v>545</v>
      </c>
      <c r="P129" s="214">
        <v>329</v>
      </c>
      <c r="Q129" s="214">
        <v>0</v>
      </c>
      <c r="R129" s="214">
        <v>19</v>
      </c>
      <c r="S129" s="214">
        <v>37</v>
      </c>
      <c r="T129" s="214">
        <v>0</v>
      </c>
      <c r="U129" s="214">
        <v>0</v>
      </c>
      <c r="V129" s="214">
        <v>0</v>
      </c>
      <c r="W129" s="214">
        <v>0</v>
      </c>
      <c r="X129" s="214">
        <v>33</v>
      </c>
      <c r="Y129" s="214">
        <v>9</v>
      </c>
      <c r="Z129" s="214">
        <v>0</v>
      </c>
      <c r="AA129" s="214">
        <v>28</v>
      </c>
      <c r="AB129" s="214">
        <v>72</v>
      </c>
      <c r="AC129" s="214">
        <v>0</v>
      </c>
      <c r="AD129" s="214">
        <v>100</v>
      </c>
      <c r="AE129" s="214">
        <v>371</v>
      </c>
      <c r="AF129" s="214">
        <v>0</v>
      </c>
    </row>
    <row r="130" spans="2:32" ht="30" customHeight="1" x14ac:dyDescent="0.6">
      <c r="B130" s="47" t="s">
        <v>110</v>
      </c>
      <c r="C130" s="214">
        <v>0</v>
      </c>
      <c r="D130" s="214">
        <v>0</v>
      </c>
      <c r="E130" s="214">
        <v>0</v>
      </c>
      <c r="F130" s="214">
        <v>49</v>
      </c>
      <c r="G130" s="214">
        <v>22</v>
      </c>
      <c r="H130" s="214">
        <v>0</v>
      </c>
      <c r="I130" s="214">
        <v>0</v>
      </c>
      <c r="J130" s="214">
        <v>0</v>
      </c>
      <c r="K130" s="214">
        <v>0</v>
      </c>
      <c r="L130" s="214">
        <v>422</v>
      </c>
      <c r="M130" s="214">
        <v>767</v>
      </c>
      <c r="N130" s="214">
        <v>0</v>
      </c>
      <c r="O130" s="214">
        <v>318</v>
      </c>
      <c r="P130" s="214">
        <v>426</v>
      </c>
      <c r="Q130" s="214">
        <v>0</v>
      </c>
      <c r="R130" s="214">
        <v>34</v>
      </c>
      <c r="S130" s="214">
        <v>45</v>
      </c>
      <c r="T130" s="214">
        <v>0</v>
      </c>
      <c r="U130" s="214">
        <v>0</v>
      </c>
      <c r="V130" s="214">
        <v>0</v>
      </c>
      <c r="W130" s="214">
        <v>0</v>
      </c>
      <c r="X130" s="214">
        <v>211</v>
      </c>
      <c r="Y130" s="214">
        <v>182</v>
      </c>
      <c r="Z130" s="214">
        <v>0</v>
      </c>
      <c r="AA130" s="214">
        <v>43</v>
      </c>
      <c r="AB130" s="214">
        <v>20</v>
      </c>
      <c r="AC130" s="214">
        <v>0</v>
      </c>
      <c r="AD130" s="214">
        <v>521</v>
      </c>
      <c r="AE130" s="214">
        <v>719</v>
      </c>
      <c r="AF130" s="214">
        <v>0</v>
      </c>
    </row>
    <row r="131" spans="2:32" ht="30" customHeight="1" x14ac:dyDescent="0.6">
      <c r="B131" s="47" t="s">
        <v>111</v>
      </c>
      <c r="C131" s="214">
        <v>0</v>
      </c>
      <c r="D131" s="214">
        <v>0</v>
      </c>
      <c r="E131" s="214">
        <v>0</v>
      </c>
      <c r="F131" s="214">
        <v>118</v>
      </c>
      <c r="G131" s="214">
        <v>86</v>
      </c>
      <c r="H131" s="214">
        <v>0</v>
      </c>
      <c r="I131" s="214">
        <v>0</v>
      </c>
      <c r="J131" s="214">
        <v>0</v>
      </c>
      <c r="K131" s="214">
        <v>0</v>
      </c>
      <c r="L131" s="214">
        <v>494</v>
      </c>
      <c r="M131" s="214">
        <v>842</v>
      </c>
      <c r="N131" s="214">
        <v>0</v>
      </c>
      <c r="O131" s="214">
        <v>199</v>
      </c>
      <c r="P131" s="214">
        <v>194</v>
      </c>
      <c r="Q131" s="214">
        <v>0</v>
      </c>
      <c r="R131" s="214">
        <v>65</v>
      </c>
      <c r="S131" s="214">
        <v>1</v>
      </c>
      <c r="T131" s="214">
        <v>0</v>
      </c>
      <c r="U131" s="214">
        <v>0</v>
      </c>
      <c r="V131" s="214">
        <v>0</v>
      </c>
      <c r="W131" s="214">
        <v>0</v>
      </c>
      <c r="X131" s="214">
        <v>107</v>
      </c>
      <c r="Y131" s="214">
        <v>102</v>
      </c>
      <c r="Z131" s="214">
        <v>0</v>
      </c>
      <c r="AA131" s="214">
        <v>3</v>
      </c>
      <c r="AB131" s="214">
        <v>18</v>
      </c>
      <c r="AC131" s="214">
        <v>0</v>
      </c>
      <c r="AD131" s="214">
        <v>114</v>
      </c>
      <c r="AE131" s="214">
        <v>215</v>
      </c>
      <c r="AF131" s="214">
        <v>0</v>
      </c>
    </row>
    <row r="132" spans="2:32" ht="30" customHeight="1" x14ac:dyDescent="0.6">
      <c r="B132" s="47" t="s">
        <v>112</v>
      </c>
      <c r="C132" s="214">
        <v>30</v>
      </c>
      <c r="D132" s="214">
        <v>0</v>
      </c>
      <c r="E132" s="214">
        <v>0</v>
      </c>
      <c r="F132" s="214">
        <v>162</v>
      </c>
      <c r="G132" s="214">
        <v>200</v>
      </c>
      <c r="H132" s="214">
        <v>0</v>
      </c>
      <c r="I132" s="214">
        <v>0</v>
      </c>
      <c r="J132" s="214">
        <v>0</v>
      </c>
      <c r="K132" s="214">
        <v>0</v>
      </c>
      <c r="L132" s="214">
        <v>635</v>
      </c>
      <c r="M132" s="214">
        <v>735</v>
      </c>
      <c r="N132" s="214">
        <v>0</v>
      </c>
      <c r="O132" s="214">
        <v>234</v>
      </c>
      <c r="P132" s="214">
        <v>217</v>
      </c>
      <c r="Q132" s="214">
        <v>0</v>
      </c>
      <c r="R132" s="214">
        <v>2</v>
      </c>
      <c r="S132" s="214">
        <v>3</v>
      </c>
      <c r="T132" s="214">
        <v>0</v>
      </c>
      <c r="U132" s="214">
        <v>0</v>
      </c>
      <c r="V132" s="214">
        <v>0</v>
      </c>
      <c r="W132" s="214">
        <v>0</v>
      </c>
      <c r="X132" s="214">
        <v>126</v>
      </c>
      <c r="Y132" s="214">
        <v>59</v>
      </c>
      <c r="Z132" s="214">
        <v>0</v>
      </c>
      <c r="AA132" s="214">
        <v>2</v>
      </c>
      <c r="AB132" s="214">
        <v>47</v>
      </c>
      <c r="AC132" s="214">
        <v>0</v>
      </c>
      <c r="AD132" s="214">
        <v>1098</v>
      </c>
      <c r="AE132" s="214">
        <v>461</v>
      </c>
      <c r="AF132" s="214">
        <v>0</v>
      </c>
    </row>
    <row r="133" spans="2:32" ht="30" customHeight="1" x14ac:dyDescent="0.6">
      <c r="B133" s="47" t="s">
        <v>113</v>
      </c>
      <c r="C133" s="215">
        <v>129</v>
      </c>
      <c r="D133" s="215">
        <v>16</v>
      </c>
      <c r="E133" s="215">
        <v>0</v>
      </c>
      <c r="F133" s="215">
        <v>1336</v>
      </c>
      <c r="G133" s="215">
        <v>1131</v>
      </c>
      <c r="H133" s="215">
        <v>177</v>
      </c>
      <c r="I133" s="215">
        <v>648</v>
      </c>
      <c r="J133" s="215">
        <v>567</v>
      </c>
      <c r="K133" s="215">
        <v>0</v>
      </c>
      <c r="L133" s="215">
        <v>7883</v>
      </c>
      <c r="M133" s="215">
        <v>8149</v>
      </c>
      <c r="N133" s="215">
        <v>306</v>
      </c>
      <c r="O133" s="215">
        <v>3260</v>
      </c>
      <c r="P133" s="215">
        <v>3273</v>
      </c>
      <c r="Q133" s="215">
        <v>185</v>
      </c>
      <c r="R133" s="215">
        <v>531</v>
      </c>
      <c r="S133" s="215">
        <v>322</v>
      </c>
      <c r="T133" s="215">
        <v>10</v>
      </c>
      <c r="U133" s="215">
        <v>2</v>
      </c>
      <c r="V133" s="215">
        <v>4</v>
      </c>
      <c r="W133" s="215">
        <v>0</v>
      </c>
      <c r="X133" s="215">
        <v>1423</v>
      </c>
      <c r="Y133" s="215">
        <v>1112</v>
      </c>
      <c r="Z133" s="215">
        <v>229</v>
      </c>
      <c r="AA133" s="215">
        <v>743</v>
      </c>
      <c r="AB133" s="215">
        <v>1188</v>
      </c>
      <c r="AC133" s="215">
        <v>159</v>
      </c>
      <c r="AD133" s="215">
        <v>4053</v>
      </c>
      <c r="AE133" s="215">
        <v>4685</v>
      </c>
      <c r="AF133" s="215">
        <v>154</v>
      </c>
    </row>
    <row r="134" spans="2:32" ht="30" customHeight="1" x14ac:dyDescent="0.6">
      <c r="B134" s="28"/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  <c r="R134" s="216"/>
      <c r="S134" s="216"/>
      <c r="T134" s="216"/>
      <c r="U134" s="216"/>
      <c r="V134" s="216"/>
      <c r="W134" s="216"/>
      <c r="X134" s="216"/>
      <c r="Y134" s="216"/>
      <c r="Z134" s="216"/>
      <c r="AA134" s="216"/>
      <c r="AB134" s="216"/>
      <c r="AC134" s="216"/>
      <c r="AD134" s="216"/>
      <c r="AE134" s="216"/>
      <c r="AF134" s="216"/>
    </row>
    <row r="135" spans="2:32" ht="30" customHeight="1" x14ac:dyDescent="0.6">
      <c r="B135" s="28"/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  <c r="R135" s="216"/>
      <c r="S135" s="216"/>
      <c r="T135" s="216"/>
      <c r="U135" s="216"/>
      <c r="V135" s="216"/>
      <c r="W135" s="216"/>
      <c r="X135" s="216"/>
      <c r="Y135" s="216"/>
      <c r="Z135" s="216"/>
      <c r="AA135" s="216"/>
      <c r="AB135" s="216"/>
      <c r="AC135" s="216"/>
      <c r="AD135" s="216"/>
      <c r="AE135" s="216"/>
      <c r="AF135" s="216"/>
    </row>
    <row r="136" spans="2:32" ht="30" customHeight="1" x14ac:dyDescent="0.6">
      <c r="B136" s="26"/>
      <c r="C136" s="217"/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  <c r="P136" s="217"/>
      <c r="Q136" s="217"/>
      <c r="R136" s="217"/>
      <c r="S136" s="217"/>
      <c r="T136" s="217"/>
      <c r="U136" s="217"/>
      <c r="V136" s="217"/>
      <c r="W136" s="217"/>
      <c r="X136" s="217"/>
      <c r="Y136" s="217"/>
      <c r="Z136" s="217"/>
      <c r="AA136" s="217"/>
      <c r="AB136" s="217"/>
      <c r="AC136" s="217"/>
      <c r="AD136" s="217"/>
      <c r="AE136" s="217"/>
      <c r="AF136" s="217"/>
    </row>
    <row r="137" spans="2:32" ht="30" customHeight="1" x14ac:dyDescent="0.6">
      <c r="B137" s="23" t="s">
        <v>101</v>
      </c>
      <c r="C137" s="353" t="s">
        <v>91</v>
      </c>
      <c r="D137" s="354"/>
      <c r="E137" s="355"/>
      <c r="F137" s="353" t="s">
        <v>18</v>
      </c>
      <c r="G137" s="354"/>
      <c r="H137" s="355"/>
      <c r="I137" s="353" t="s">
        <v>60</v>
      </c>
      <c r="J137" s="354"/>
      <c r="K137" s="355"/>
      <c r="L137" s="353" t="s">
        <v>54</v>
      </c>
      <c r="M137" s="354"/>
      <c r="N137" s="355"/>
      <c r="O137" s="353" t="s">
        <v>258</v>
      </c>
      <c r="P137" s="354"/>
      <c r="Q137" s="355"/>
      <c r="R137" s="353" t="s">
        <v>65</v>
      </c>
      <c r="S137" s="354"/>
      <c r="T137" s="355"/>
      <c r="U137" s="353" t="s">
        <v>15</v>
      </c>
      <c r="V137" s="354"/>
      <c r="W137" s="355"/>
      <c r="X137" s="353" t="s">
        <v>66</v>
      </c>
      <c r="Y137" s="354"/>
      <c r="Z137" s="355"/>
      <c r="AA137" s="353" t="s">
        <v>34</v>
      </c>
      <c r="AB137" s="354"/>
      <c r="AC137" s="355"/>
      <c r="AD137" s="353" t="s">
        <v>7</v>
      </c>
      <c r="AE137" s="354"/>
      <c r="AF137" s="355"/>
    </row>
    <row r="138" spans="2:32" ht="30" customHeight="1" x14ac:dyDescent="0.6">
      <c r="B138" s="24"/>
      <c r="C138" s="218"/>
      <c r="D138" s="219"/>
      <c r="E138" s="218"/>
      <c r="F138" s="218"/>
      <c r="G138" s="219"/>
      <c r="H138" s="218"/>
      <c r="I138" s="218"/>
      <c r="J138" s="219"/>
      <c r="K138" s="218"/>
      <c r="L138" s="218"/>
      <c r="M138" s="219"/>
      <c r="N138" s="218"/>
      <c r="O138" s="218"/>
      <c r="P138" s="219"/>
      <c r="Q138" s="218"/>
      <c r="R138" s="218"/>
      <c r="S138" s="219"/>
      <c r="T138" s="218"/>
      <c r="U138" s="218"/>
      <c r="V138" s="219"/>
      <c r="W138" s="218"/>
      <c r="X138" s="218"/>
      <c r="Y138" s="219"/>
      <c r="Z138" s="218"/>
      <c r="AA138" s="218"/>
      <c r="AB138" s="219"/>
      <c r="AC138" s="218"/>
      <c r="AD138" s="218"/>
      <c r="AE138" s="219"/>
      <c r="AF138" s="218"/>
    </row>
    <row r="139" spans="2:32" ht="30" customHeight="1" x14ac:dyDescent="0.6">
      <c r="B139" s="25"/>
      <c r="C139" s="264">
        <v>2018</v>
      </c>
      <c r="D139" s="264">
        <v>2019</v>
      </c>
      <c r="E139" s="264">
        <v>2020</v>
      </c>
      <c r="F139" s="264">
        <v>2018</v>
      </c>
      <c r="G139" s="264">
        <v>2019</v>
      </c>
      <c r="H139" s="264">
        <v>2020</v>
      </c>
      <c r="I139" s="264">
        <v>2018</v>
      </c>
      <c r="J139" s="264">
        <v>2019</v>
      </c>
      <c r="K139" s="264">
        <v>2020</v>
      </c>
      <c r="L139" s="264">
        <v>2018</v>
      </c>
      <c r="M139" s="264">
        <v>2019</v>
      </c>
      <c r="N139" s="264">
        <v>2020</v>
      </c>
      <c r="O139" s="264">
        <v>2018</v>
      </c>
      <c r="P139" s="264">
        <v>2019</v>
      </c>
      <c r="Q139" s="264">
        <v>2020</v>
      </c>
      <c r="R139" s="264">
        <v>2018</v>
      </c>
      <c r="S139" s="264">
        <v>2019</v>
      </c>
      <c r="T139" s="264">
        <v>2020</v>
      </c>
      <c r="U139" s="264">
        <v>2018</v>
      </c>
      <c r="V139" s="264">
        <v>2019</v>
      </c>
      <c r="W139" s="264">
        <v>2020</v>
      </c>
      <c r="X139" s="264">
        <v>2018</v>
      </c>
      <c r="Y139" s="264">
        <v>2019</v>
      </c>
      <c r="Z139" s="264">
        <v>2020</v>
      </c>
      <c r="AA139" s="264">
        <v>2018</v>
      </c>
      <c r="AB139" s="264">
        <v>2019</v>
      </c>
      <c r="AC139" s="264">
        <v>2020</v>
      </c>
      <c r="AD139" s="264">
        <v>2018</v>
      </c>
      <c r="AE139" s="264">
        <v>2019</v>
      </c>
      <c r="AF139" s="264">
        <v>2020</v>
      </c>
    </row>
    <row r="140" spans="2:32" ht="30" customHeight="1" x14ac:dyDescent="0.6">
      <c r="B140" s="46" t="s">
        <v>102</v>
      </c>
      <c r="C140" s="214">
        <v>0</v>
      </c>
      <c r="D140" s="214">
        <v>0</v>
      </c>
      <c r="E140" s="214">
        <v>0</v>
      </c>
      <c r="F140" s="214">
        <v>773</v>
      </c>
      <c r="G140" s="214">
        <v>1399</v>
      </c>
      <c r="H140" s="214">
        <v>737</v>
      </c>
      <c r="I140" s="214">
        <v>1700</v>
      </c>
      <c r="J140" s="214">
        <v>1422</v>
      </c>
      <c r="K140" s="214">
        <v>1284</v>
      </c>
      <c r="L140" s="214">
        <v>117</v>
      </c>
      <c r="M140" s="214">
        <v>94</v>
      </c>
      <c r="N140" s="214">
        <v>137</v>
      </c>
      <c r="O140" s="214">
        <v>0</v>
      </c>
      <c r="P140" s="214">
        <v>26</v>
      </c>
      <c r="Q140" s="214">
        <v>0</v>
      </c>
      <c r="R140" s="214">
        <v>102</v>
      </c>
      <c r="S140" s="214">
        <v>64</v>
      </c>
      <c r="T140" s="214">
        <v>75</v>
      </c>
      <c r="U140" s="214">
        <v>21975</v>
      </c>
      <c r="V140" s="214">
        <v>19750</v>
      </c>
      <c r="W140" s="214">
        <v>9864</v>
      </c>
      <c r="X140" s="214">
        <v>0</v>
      </c>
      <c r="Y140" s="214">
        <v>2</v>
      </c>
      <c r="Z140" s="214">
        <v>0</v>
      </c>
      <c r="AA140" s="214">
        <v>0</v>
      </c>
      <c r="AB140" s="214">
        <v>0</v>
      </c>
      <c r="AC140" s="214">
        <v>0</v>
      </c>
      <c r="AD140" s="214">
        <v>1497</v>
      </c>
      <c r="AE140" s="214">
        <v>1122</v>
      </c>
      <c r="AF140" s="214">
        <v>770</v>
      </c>
    </row>
    <row r="141" spans="2:32" ht="30" customHeight="1" x14ac:dyDescent="0.6">
      <c r="B141" s="47" t="s">
        <v>103</v>
      </c>
      <c r="C141" s="214">
        <v>0</v>
      </c>
      <c r="D141" s="214">
        <v>0</v>
      </c>
      <c r="E141" s="214">
        <v>0</v>
      </c>
      <c r="F141" s="214">
        <v>771</v>
      </c>
      <c r="G141" s="214">
        <v>1643</v>
      </c>
      <c r="H141" s="214">
        <v>0</v>
      </c>
      <c r="I141" s="214">
        <v>1339</v>
      </c>
      <c r="J141" s="214">
        <v>1566</v>
      </c>
      <c r="K141" s="214">
        <v>0</v>
      </c>
      <c r="L141" s="214">
        <v>72</v>
      </c>
      <c r="M141" s="214">
        <v>215</v>
      </c>
      <c r="N141" s="214">
        <v>0</v>
      </c>
      <c r="O141" s="214">
        <v>0</v>
      </c>
      <c r="P141" s="214">
        <v>0</v>
      </c>
      <c r="Q141" s="214">
        <v>0</v>
      </c>
      <c r="R141" s="214">
        <v>155</v>
      </c>
      <c r="S141" s="214">
        <v>188</v>
      </c>
      <c r="T141" s="214">
        <v>0</v>
      </c>
      <c r="U141" s="214">
        <v>15086</v>
      </c>
      <c r="V141" s="214">
        <v>19634</v>
      </c>
      <c r="W141" s="214">
        <v>0</v>
      </c>
      <c r="X141" s="214">
        <v>0</v>
      </c>
      <c r="Y141" s="214">
        <v>0</v>
      </c>
      <c r="Z141" s="214">
        <v>0</v>
      </c>
      <c r="AA141" s="214">
        <v>0</v>
      </c>
      <c r="AB141" s="214">
        <v>0</v>
      </c>
      <c r="AC141" s="214">
        <v>0</v>
      </c>
      <c r="AD141" s="214">
        <v>771</v>
      </c>
      <c r="AE141" s="214">
        <v>1497</v>
      </c>
      <c r="AF141" s="214">
        <v>0</v>
      </c>
    </row>
    <row r="142" spans="2:32" ht="30" customHeight="1" x14ac:dyDescent="0.6">
      <c r="B142" s="47" t="s">
        <v>104</v>
      </c>
      <c r="C142" s="214">
        <v>0</v>
      </c>
      <c r="D142" s="214">
        <v>0</v>
      </c>
      <c r="E142" s="214">
        <v>0</v>
      </c>
      <c r="F142" s="214">
        <v>1057</v>
      </c>
      <c r="G142" s="214">
        <v>1718</v>
      </c>
      <c r="H142" s="214">
        <v>0</v>
      </c>
      <c r="I142" s="214">
        <v>1022</v>
      </c>
      <c r="J142" s="214">
        <v>1441</v>
      </c>
      <c r="K142" s="214">
        <v>0</v>
      </c>
      <c r="L142" s="214">
        <v>115</v>
      </c>
      <c r="M142" s="214">
        <v>135</v>
      </c>
      <c r="N142" s="214">
        <v>0</v>
      </c>
      <c r="O142" s="214">
        <v>0</v>
      </c>
      <c r="P142" s="214">
        <v>0</v>
      </c>
      <c r="Q142" s="214">
        <v>0</v>
      </c>
      <c r="R142" s="214">
        <v>85</v>
      </c>
      <c r="S142" s="214">
        <v>124</v>
      </c>
      <c r="T142" s="214">
        <v>0</v>
      </c>
      <c r="U142" s="214">
        <v>16383</v>
      </c>
      <c r="V142" s="214">
        <v>17715</v>
      </c>
      <c r="W142" s="214">
        <v>0</v>
      </c>
      <c r="X142" s="214">
        <v>0</v>
      </c>
      <c r="Y142" s="214">
        <v>0</v>
      </c>
      <c r="Z142" s="214">
        <v>0</v>
      </c>
      <c r="AA142" s="214">
        <v>0</v>
      </c>
      <c r="AB142" s="214">
        <v>0</v>
      </c>
      <c r="AC142" s="214">
        <v>0</v>
      </c>
      <c r="AD142" s="214">
        <v>1697</v>
      </c>
      <c r="AE142" s="214">
        <v>1378</v>
      </c>
      <c r="AF142" s="214">
        <v>0</v>
      </c>
    </row>
    <row r="143" spans="2:32" ht="30" customHeight="1" x14ac:dyDescent="0.6">
      <c r="B143" s="47" t="s">
        <v>105</v>
      </c>
      <c r="C143" s="214">
        <v>0</v>
      </c>
      <c r="D143" s="214">
        <v>0</v>
      </c>
      <c r="E143" s="214">
        <v>0</v>
      </c>
      <c r="F143" s="214">
        <v>1080</v>
      </c>
      <c r="G143" s="214">
        <v>1724</v>
      </c>
      <c r="H143" s="214">
        <v>0</v>
      </c>
      <c r="I143" s="214">
        <v>465</v>
      </c>
      <c r="J143" s="214">
        <v>358</v>
      </c>
      <c r="K143" s="214">
        <v>0</v>
      </c>
      <c r="L143" s="214">
        <v>133</v>
      </c>
      <c r="M143" s="214">
        <v>162</v>
      </c>
      <c r="N143" s="214">
        <v>0</v>
      </c>
      <c r="O143" s="214">
        <v>9</v>
      </c>
      <c r="P143" s="214">
        <v>0</v>
      </c>
      <c r="Q143" s="214">
        <v>0</v>
      </c>
      <c r="R143" s="214">
        <v>47</v>
      </c>
      <c r="S143" s="214">
        <v>106</v>
      </c>
      <c r="T143" s="214">
        <v>0</v>
      </c>
      <c r="U143" s="214">
        <v>12848</v>
      </c>
      <c r="V143" s="214">
        <v>11171</v>
      </c>
      <c r="W143" s="214">
        <v>0</v>
      </c>
      <c r="X143" s="214">
        <v>0</v>
      </c>
      <c r="Y143" s="214">
        <v>0</v>
      </c>
      <c r="Z143" s="214">
        <v>0</v>
      </c>
      <c r="AA143" s="214">
        <v>0</v>
      </c>
      <c r="AB143" s="214">
        <v>0</v>
      </c>
      <c r="AC143" s="214">
        <v>0</v>
      </c>
      <c r="AD143" s="214">
        <v>1366</v>
      </c>
      <c r="AE143" s="214">
        <v>1389</v>
      </c>
      <c r="AF143" s="214">
        <v>0</v>
      </c>
    </row>
    <row r="144" spans="2:32" ht="30" customHeight="1" x14ac:dyDescent="0.6">
      <c r="B144" s="47" t="s">
        <v>106</v>
      </c>
      <c r="C144" s="214">
        <v>0</v>
      </c>
      <c r="D144" s="214">
        <v>0</v>
      </c>
      <c r="E144" s="214">
        <v>0</v>
      </c>
      <c r="F144" s="214">
        <v>1151</v>
      </c>
      <c r="G144" s="214">
        <v>1651</v>
      </c>
      <c r="H144" s="214">
        <v>0</v>
      </c>
      <c r="I144" s="214">
        <v>295</v>
      </c>
      <c r="J144" s="214">
        <v>246</v>
      </c>
      <c r="K144" s="214">
        <v>0</v>
      </c>
      <c r="L144" s="214">
        <v>73</v>
      </c>
      <c r="M144" s="214">
        <v>65</v>
      </c>
      <c r="N144" s="214">
        <v>0</v>
      </c>
      <c r="O144" s="214">
        <v>0</v>
      </c>
      <c r="P144" s="214">
        <v>0</v>
      </c>
      <c r="Q144" s="214">
        <v>0</v>
      </c>
      <c r="R144" s="214">
        <v>28</v>
      </c>
      <c r="S144" s="214">
        <v>3</v>
      </c>
      <c r="T144" s="214">
        <v>0</v>
      </c>
      <c r="U144" s="214">
        <v>6014</v>
      </c>
      <c r="V144" s="214">
        <v>4488</v>
      </c>
      <c r="W144" s="214">
        <v>0</v>
      </c>
      <c r="X144" s="214">
        <v>0</v>
      </c>
      <c r="Y144" s="214">
        <v>0</v>
      </c>
      <c r="Z144" s="214">
        <v>0</v>
      </c>
      <c r="AA144" s="214">
        <v>0</v>
      </c>
      <c r="AB144" s="214">
        <v>0</v>
      </c>
      <c r="AC144" s="214">
        <v>0</v>
      </c>
      <c r="AD144" s="214">
        <v>1087</v>
      </c>
      <c r="AE144" s="214">
        <v>1047</v>
      </c>
      <c r="AF144" s="214">
        <v>0</v>
      </c>
    </row>
    <row r="145" spans="2:32" ht="30" customHeight="1" x14ac:dyDescent="0.6">
      <c r="B145" s="47" t="s">
        <v>107</v>
      </c>
      <c r="C145" s="214">
        <v>2</v>
      </c>
      <c r="D145" s="214">
        <v>0</v>
      </c>
      <c r="E145" s="214">
        <v>0</v>
      </c>
      <c r="F145" s="214">
        <v>1041</v>
      </c>
      <c r="G145" s="214">
        <v>1650</v>
      </c>
      <c r="H145" s="214">
        <v>0</v>
      </c>
      <c r="I145" s="214">
        <v>197</v>
      </c>
      <c r="J145" s="214">
        <v>224</v>
      </c>
      <c r="K145" s="214">
        <v>0</v>
      </c>
      <c r="L145" s="214">
        <v>72</v>
      </c>
      <c r="M145" s="214">
        <v>30</v>
      </c>
      <c r="N145" s="214">
        <v>0</v>
      </c>
      <c r="O145" s="214">
        <v>1</v>
      </c>
      <c r="P145" s="214">
        <v>0</v>
      </c>
      <c r="Q145" s="214">
        <v>0</v>
      </c>
      <c r="R145" s="214">
        <v>0</v>
      </c>
      <c r="S145" s="214">
        <v>6</v>
      </c>
      <c r="T145" s="214">
        <v>0</v>
      </c>
      <c r="U145" s="214">
        <v>5221</v>
      </c>
      <c r="V145" s="214">
        <v>2632</v>
      </c>
      <c r="W145" s="214">
        <v>0</v>
      </c>
      <c r="X145" s="214">
        <v>2</v>
      </c>
      <c r="Y145" s="214">
        <v>0</v>
      </c>
      <c r="Z145" s="214">
        <v>0</v>
      </c>
      <c r="AA145" s="214">
        <v>0</v>
      </c>
      <c r="AB145" s="214">
        <v>0</v>
      </c>
      <c r="AC145" s="214">
        <v>0</v>
      </c>
      <c r="AD145" s="214">
        <v>1657</v>
      </c>
      <c r="AE145" s="214">
        <v>1109</v>
      </c>
      <c r="AF145" s="214">
        <v>0</v>
      </c>
    </row>
    <row r="146" spans="2:32" ht="30" customHeight="1" x14ac:dyDescent="0.6">
      <c r="B146" s="47" t="s">
        <v>108</v>
      </c>
      <c r="C146" s="214">
        <v>0</v>
      </c>
      <c r="D146" s="214">
        <v>0</v>
      </c>
      <c r="E146" s="214">
        <v>0</v>
      </c>
      <c r="F146" s="214">
        <v>1201</v>
      </c>
      <c r="G146" s="214">
        <v>1481</v>
      </c>
      <c r="H146" s="214">
        <v>0</v>
      </c>
      <c r="I146" s="214">
        <v>349</v>
      </c>
      <c r="J146" s="214">
        <v>486</v>
      </c>
      <c r="K146" s="214">
        <v>0</v>
      </c>
      <c r="L146" s="214">
        <v>102</v>
      </c>
      <c r="M146" s="214">
        <v>109</v>
      </c>
      <c r="N146" s="214">
        <v>0</v>
      </c>
      <c r="O146" s="214">
        <v>0</v>
      </c>
      <c r="P146" s="214">
        <v>0</v>
      </c>
      <c r="Q146" s="214">
        <v>0</v>
      </c>
      <c r="R146" s="214">
        <v>0</v>
      </c>
      <c r="S146" s="214">
        <v>0</v>
      </c>
      <c r="T146" s="214">
        <v>0</v>
      </c>
      <c r="U146" s="214">
        <v>5139</v>
      </c>
      <c r="V146" s="214">
        <v>2350</v>
      </c>
      <c r="W146" s="214">
        <v>0</v>
      </c>
      <c r="X146" s="214">
        <v>0</v>
      </c>
      <c r="Y146" s="214">
        <v>0</v>
      </c>
      <c r="Z146" s="214">
        <v>0</v>
      </c>
      <c r="AA146" s="214">
        <v>0</v>
      </c>
      <c r="AB146" s="214">
        <v>0</v>
      </c>
      <c r="AC146" s="214">
        <v>0</v>
      </c>
      <c r="AD146" s="214">
        <v>1723</v>
      </c>
      <c r="AE146" s="214">
        <v>1433</v>
      </c>
      <c r="AF146" s="214">
        <v>0</v>
      </c>
    </row>
    <row r="147" spans="2:32" ht="30" customHeight="1" x14ac:dyDescent="0.6">
      <c r="B147" s="47" t="s">
        <v>109</v>
      </c>
      <c r="C147" s="214">
        <v>0</v>
      </c>
      <c r="D147" s="214">
        <v>0</v>
      </c>
      <c r="E147" s="214">
        <v>0</v>
      </c>
      <c r="F147" s="214">
        <v>1109</v>
      </c>
      <c r="G147" s="214">
        <v>1552</v>
      </c>
      <c r="H147" s="214">
        <v>0</v>
      </c>
      <c r="I147" s="214">
        <v>307</v>
      </c>
      <c r="J147" s="214">
        <v>339</v>
      </c>
      <c r="K147" s="214">
        <v>0</v>
      </c>
      <c r="L147" s="214">
        <v>254</v>
      </c>
      <c r="M147" s="214">
        <v>59</v>
      </c>
      <c r="N147" s="214">
        <v>0</v>
      </c>
      <c r="O147" s="214">
        <v>22</v>
      </c>
      <c r="P147" s="214">
        <v>30</v>
      </c>
      <c r="Q147" s="214">
        <v>0</v>
      </c>
      <c r="R147" s="214">
        <v>154</v>
      </c>
      <c r="S147" s="214">
        <v>0</v>
      </c>
      <c r="T147" s="214">
        <v>0</v>
      </c>
      <c r="U147" s="214">
        <v>5569</v>
      </c>
      <c r="V147" s="214">
        <v>2014</v>
      </c>
      <c r="W147" s="214">
        <v>0</v>
      </c>
      <c r="X147" s="214">
        <v>0</v>
      </c>
      <c r="Y147" s="214">
        <v>2</v>
      </c>
      <c r="Z147" s="214">
        <v>0</v>
      </c>
      <c r="AA147" s="214">
        <v>0</v>
      </c>
      <c r="AB147" s="214">
        <v>0</v>
      </c>
      <c r="AC147" s="214">
        <v>0</v>
      </c>
      <c r="AD147" s="214">
        <v>1921</v>
      </c>
      <c r="AE147" s="214">
        <v>2038</v>
      </c>
      <c r="AF147" s="214">
        <v>0</v>
      </c>
    </row>
    <row r="148" spans="2:32" ht="30" customHeight="1" x14ac:dyDescent="0.6">
      <c r="B148" s="47" t="s">
        <v>125</v>
      </c>
      <c r="C148" s="214">
        <v>0</v>
      </c>
      <c r="D148" s="214">
        <v>0</v>
      </c>
      <c r="E148" s="214">
        <v>0</v>
      </c>
      <c r="F148" s="214">
        <v>1213</v>
      </c>
      <c r="G148" s="214">
        <v>1247</v>
      </c>
      <c r="H148" s="214">
        <v>0</v>
      </c>
      <c r="I148" s="214">
        <v>368</v>
      </c>
      <c r="J148" s="214">
        <v>351</v>
      </c>
      <c r="K148" s="214">
        <v>0</v>
      </c>
      <c r="L148" s="214">
        <v>78</v>
      </c>
      <c r="M148" s="214">
        <v>32</v>
      </c>
      <c r="N148" s="214">
        <v>0</v>
      </c>
      <c r="O148" s="214">
        <v>0</v>
      </c>
      <c r="P148" s="214">
        <v>3</v>
      </c>
      <c r="Q148" s="214">
        <v>0</v>
      </c>
      <c r="R148" s="214">
        <v>83</v>
      </c>
      <c r="S148" s="214">
        <v>50</v>
      </c>
      <c r="T148" s="214">
        <v>0</v>
      </c>
      <c r="U148" s="214">
        <v>6189</v>
      </c>
      <c r="V148" s="214">
        <v>5932</v>
      </c>
      <c r="W148" s="214">
        <v>0</v>
      </c>
      <c r="X148" s="214">
        <v>0</v>
      </c>
      <c r="Y148" s="214">
        <v>0</v>
      </c>
      <c r="Z148" s="214">
        <v>0</v>
      </c>
      <c r="AA148" s="214">
        <v>0</v>
      </c>
      <c r="AB148" s="214">
        <v>0</v>
      </c>
      <c r="AC148" s="214">
        <v>0</v>
      </c>
      <c r="AD148" s="214">
        <v>1945</v>
      </c>
      <c r="AE148" s="214">
        <v>2077</v>
      </c>
      <c r="AF148" s="214">
        <v>0</v>
      </c>
    </row>
    <row r="149" spans="2:32" ht="30" customHeight="1" x14ac:dyDescent="0.6">
      <c r="B149" s="47" t="s">
        <v>110</v>
      </c>
      <c r="C149" s="214">
        <v>0</v>
      </c>
      <c r="D149" s="214">
        <v>19</v>
      </c>
      <c r="E149" s="214">
        <v>0</v>
      </c>
      <c r="F149" s="214">
        <v>1376</v>
      </c>
      <c r="G149" s="214">
        <v>1852</v>
      </c>
      <c r="H149" s="214">
        <v>0</v>
      </c>
      <c r="I149" s="214">
        <v>326</v>
      </c>
      <c r="J149" s="214">
        <v>438</v>
      </c>
      <c r="K149" s="214">
        <v>0</v>
      </c>
      <c r="L149" s="214">
        <v>165</v>
      </c>
      <c r="M149" s="214">
        <v>49</v>
      </c>
      <c r="N149" s="214">
        <v>0</v>
      </c>
      <c r="O149" s="214">
        <v>0</v>
      </c>
      <c r="P149" s="214">
        <v>1</v>
      </c>
      <c r="Q149" s="214">
        <v>0</v>
      </c>
      <c r="R149" s="214">
        <v>103</v>
      </c>
      <c r="S149" s="214">
        <v>173</v>
      </c>
      <c r="T149" s="214">
        <v>0</v>
      </c>
      <c r="U149" s="214">
        <v>9347</v>
      </c>
      <c r="V149" s="214">
        <v>11205</v>
      </c>
      <c r="W149" s="214">
        <v>0</v>
      </c>
      <c r="X149" s="214">
        <v>0</v>
      </c>
      <c r="Y149" s="214">
        <v>0</v>
      </c>
      <c r="Z149" s="214">
        <v>0</v>
      </c>
      <c r="AA149" s="214">
        <v>0</v>
      </c>
      <c r="AB149" s="214">
        <v>0</v>
      </c>
      <c r="AC149" s="214">
        <v>0</v>
      </c>
      <c r="AD149" s="214">
        <v>2377</v>
      </c>
      <c r="AE149" s="214">
        <v>1145</v>
      </c>
      <c r="AF149" s="214">
        <v>0</v>
      </c>
    </row>
    <row r="150" spans="2:32" ht="30" customHeight="1" x14ac:dyDescent="0.6">
      <c r="B150" s="47" t="s">
        <v>111</v>
      </c>
      <c r="C150" s="214">
        <v>0</v>
      </c>
      <c r="D150" s="214">
        <v>0</v>
      </c>
      <c r="E150" s="214">
        <v>0</v>
      </c>
      <c r="F150" s="214">
        <v>1497</v>
      </c>
      <c r="G150" s="214">
        <v>1613</v>
      </c>
      <c r="H150" s="214">
        <v>0</v>
      </c>
      <c r="I150" s="214">
        <v>1730</v>
      </c>
      <c r="J150" s="214">
        <v>1741</v>
      </c>
      <c r="K150" s="214">
        <v>0</v>
      </c>
      <c r="L150" s="214">
        <v>226</v>
      </c>
      <c r="M150" s="214">
        <v>354</v>
      </c>
      <c r="N150" s="214">
        <v>0</v>
      </c>
      <c r="O150" s="214">
        <v>15</v>
      </c>
      <c r="P150" s="214">
        <v>0</v>
      </c>
      <c r="Q150" s="214">
        <v>0</v>
      </c>
      <c r="R150" s="214">
        <v>269</v>
      </c>
      <c r="S150" s="214">
        <v>193</v>
      </c>
      <c r="T150" s="214">
        <v>0</v>
      </c>
      <c r="U150" s="214">
        <v>13459</v>
      </c>
      <c r="V150" s="214">
        <v>8834</v>
      </c>
      <c r="W150" s="214">
        <v>0</v>
      </c>
      <c r="X150" s="214">
        <v>0</v>
      </c>
      <c r="Y150" s="214">
        <v>0</v>
      </c>
      <c r="Z150" s="214">
        <v>0</v>
      </c>
      <c r="AA150" s="214">
        <v>0</v>
      </c>
      <c r="AB150" s="214">
        <v>0</v>
      </c>
      <c r="AC150" s="214">
        <v>0</v>
      </c>
      <c r="AD150" s="214">
        <v>3095</v>
      </c>
      <c r="AE150" s="214">
        <v>2342</v>
      </c>
      <c r="AF150" s="214">
        <v>0</v>
      </c>
    </row>
    <row r="151" spans="2:32" ht="30" customHeight="1" x14ac:dyDescent="0.6">
      <c r="B151" s="47" t="s">
        <v>112</v>
      </c>
      <c r="C151" s="214">
        <v>0</v>
      </c>
      <c r="D151" s="214">
        <v>0</v>
      </c>
      <c r="E151" s="214">
        <v>0</v>
      </c>
      <c r="F151" s="214">
        <v>895</v>
      </c>
      <c r="G151" s="214">
        <v>1433</v>
      </c>
      <c r="H151" s="214">
        <v>0</v>
      </c>
      <c r="I151" s="214">
        <v>1268</v>
      </c>
      <c r="J151" s="214">
        <v>1846</v>
      </c>
      <c r="K151" s="214">
        <v>0</v>
      </c>
      <c r="L151" s="214">
        <v>104</v>
      </c>
      <c r="M151" s="214">
        <v>43</v>
      </c>
      <c r="N151" s="214">
        <v>0</v>
      </c>
      <c r="O151" s="214">
        <v>5</v>
      </c>
      <c r="P151" s="214">
        <v>0</v>
      </c>
      <c r="Q151" s="214">
        <v>0</v>
      </c>
      <c r="R151" s="214">
        <v>75</v>
      </c>
      <c r="S151" s="214">
        <v>223</v>
      </c>
      <c r="T151" s="214">
        <v>0</v>
      </c>
      <c r="U151" s="214">
        <v>17082</v>
      </c>
      <c r="V151" s="214">
        <v>9821</v>
      </c>
      <c r="W151" s="214">
        <v>0</v>
      </c>
      <c r="X151" s="214">
        <v>0</v>
      </c>
      <c r="Y151" s="214">
        <v>0</v>
      </c>
      <c r="Z151" s="214">
        <v>0</v>
      </c>
      <c r="AA151" s="214">
        <v>0</v>
      </c>
      <c r="AB151" s="214">
        <v>0</v>
      </c>
      <c r="AC151" s="214">
        <v>0</v>
      </c>
      <c r="AD151" s="214">
        <v>2203</v>
      </c>
      <c r="AE151" s="214">
        <v>1848</v>
      </c>
      <c r="AF151" s="214">
        <v>0</v>
      </c>
    </row>
    <row r="152" spans="2:32" ht="30" customHeight="1" x14ac:dyDescent="0.6">
      <c r="B152" s="47" t="s">
        <v>113</v>
      </c>
      <c r="C152" s="215">
        <v>2</v>
      </c>
      <c r="D152" s="215">
        <v>19</v>
      </c>
      <c r="E152" s="215">
        <v>0</v>
      </c>
      <c r="F152" s="215">
        <v>13164</v>
      </c>
      <c r="G152" s="215">
        <v>18963</v>
      </c>
      <c r="H152" s="215">
        <v>737</v>
      </c>
      <c r="I152" s="215">
        <v>9366</v>
      </c>
      <c r="J152" s="215">
        <v>10458</v>
      </c>
      <c r="K152" s="215">
        <v>1284</v>
      </c>
      <c r="L152" s="215">
        <v>1511</v>
      </c>
      <c r="M152" s="215">
        <v>1347</v>
      </c>
      <c r="N152" s="215">
        <v>137</v>
      </c>
      <c r="O152" s="215">
        <v>52</v>
      </c>
      <c r="P152" s="215">
        <v>60</v>
      </c>
      <c r="Q152" s="215">
        <v>0</v>
      </c>
      <c r="R152" s="215">
        <v>1101</v>
      </c>
      <c r="S152" s="215">
        <v>1130</v>
      </c>
      <c r="T152" s="215">
        <v>75</v>
      </c>
      <c r="U152" s="215">
        <v>134312</v>
      </c>
      <c r="V152" s="215">
        <v>115546</v>
      </c>
      <c r="W152" s="215">
        <v>9864</v>
      </c>
      <c r="X152" s="215">
        <v>2</v>
      </c>
      <c r="Y152" s="215">
        <v>4</v>
      </c>
      <c r="Z152" s="215">
        <v>0</v>
      </c>
      <c r="AA152" s="215">
        <v>0</v>
      </c>
      <c r="AB152" s="215">
        <v>0</v>
      </c>
      <c r="AC152" s="215">
        <v>0</v>
      </c>
      <c r="AD152" s="215">
        <v>21339</v>
      </c>
      <c r="AE152" s="215">
        <v>18425</v>
      </c>
      <c r="AF152" s="215">
        <v>770</v>
      </c>
    </row>
    <row r="153" spans="2:32" ht="30" customHeight="1" x14ac:dyDescent="0.6">
      <c r="B153" s="26"/>
      <c r="C153" s="217"/>
      <c r="D153" s="217"/>
      <c r="E153" s="217"/>
      <c r="F153" s="217"/>
      <c r="G153" s="217"/>
      <c r="H153" s="217"/>
      <c r="I153" s="217"/>
      <c r="J153" s="217"/>
      <c r="K153" s="217"/>
      <c r="L153" s="217"/>
      <c r="M153" s="217"/>
      <c r="N153" s="217"/>
      <c r="O153" s="217"/>
      <c r="P153" s="217"/>
      <c r="Q153" s="217"/>
      <c r="R153" s="217"/>
      <c r="S153" s="217"/>
      <c r="T153" s="217"/>
      <c r="U153" s="217"/>
      <c r="V153" s="217"/>
      <c r="W153" s="217"/>
      <c r="X153" s="217"/>
      <c r="Y153" s="217"/>
      <c r="Z153" s="217"/>
      <c r="AA153" s="217"/>
      <c r="AB153" s="217"/>
      <c r="AC153" s="217"/>
      <c r="AD153" s="217"/>
      <c r="AE153" s="217"/>
      <c r="AF153" s="217"/>
    </row>
    <row r="154" spans="2:32" ht="30" customHeight="1" x14ac:dyDescent="0.6">
      <c r="B154" s="26"/>
      <c r="C154" s="217"/>
      <c r="D154" s="217"/>
      <c r="E154" s="217"/>
      <c r="F154" s="217"/>
      <c r="G154" s="217"/>
      <c r="H154" s="217"/>
      <c r="I154" s="217"/>
      <c r="J154" s="217"/>
      <c r="K154" s="217"/>
      <c r="L154" s="217"/>
      <c r="M154" s="217"/>
      <c r="N154" s="217"/>
      <c r="O154" s="217"/>
      <c r="P154" s="217"/>
      <c r="Q154" s="217"/>
      <c r="R154" s="217"/>
      <c r="S154" s="217"/>
      <c r="T154" s="217"/>
      <c r="U154" s="217"/>
      <c r="V154" s="217"/>
      <c r="W154" s="217"/>
      <c r="X154" s="217"/>
      <c r="Y154" s="217"/>
      <c r="Z154" s="217"/>
      <c r="AA154" s="217"/>
      <c r="AB154" s="217"/>
      <c r="AC154" s="217"/>
      <c r="AD154" s="217"/>
      <c r="AE154" s="217"/>
      <c r="AF154" s="217"/>
    </row>
    <row r="155" spans="2:32" ht="30" customHeight="1" x14ac:dyDescent="0.6">
      <c r="B155" s="26"/>
      <c r="C155" s="217"/>
      <c r="D155" s="217"/>
      <c r="E155" s="217"/>
      <c r="F155" s="217"/>
      <c r="G155" s="217"/>
      <c r="H155" s="217"/>
      <c r="I155" s="217"/>
      <c r="J155" s="217"/>
      <c r="K155" s="217"/>
      <c r="L155" s="217"/>
      <c r="M155" s="217"/>
      <c r="N155" s="217"/>
      <c r="O155" s="217"/>
      <c r="P155" s="217"/>
      <c r="Q155" s="217"/>
      <c r="R155" s="217"/>
      <c r="S155" s="217"/>
      <c r="T155" s="217"/>
      <c r="U155" s="217"/>
      <c r="V155" s="217"/>
      <c r="W155" s="217"/>
      <c r="X155" s="217"/>
      <c r="Y155" s="217"/>
      <c r="Z155" s="217"/>
      <c r="AA155" s="217"/>
      <c r="AB155" s="217"/>
      <c r="AC155" s="217"/>
      <c r="AD155" s="217"/>
      <c r="AE155" s="217"/>
      <c r="AF155" s="217"/>
    </row>
    <row r="156" spans="2:32" ht="30" customHeight="1" x14ac:dyDescent="0.6">
      <c r="B156" s="23" t="s">
        <v>101</v>
      </c>
      <c r="C156" s="353" t="s">
        <v>79</v>
      </c>
      <c r="D156" s="354"/>
      <c r="E156" s="355"/>
      <c r="F156" s="353" t="s">
        <v>36</v>
      </c>
      <c r="G156" s="354"/>
      <c r="H156" s="355"/>
      <c r="I156" s="353" t="s">
        <v>23</v>
      </c>
      <c r="J156" s="354"/>
      <c r="K156" s="355"/>
      <c r="L156" s="353" t="s">
        <v>38</v>
      </c>
      <c r="M156" s="354"/>
      <c r="N156" s="355"/>
      <c r="O156" s="353" t="s">
        <v>1</v>
      </c>
      <c r="P156" s="354"/>
      <c r="Q156" s="355"/>
      <c r="R156" s="353" t="s">
        <v>32</v>
      </c>
      <c r="S156" s="354"/>
      <c r="T156" s="355"/>
      <c r="U156" s="353" t="s">
        <v>80</v>
      </c>
      <c r="V156" s="354"/>
      <c r="W156" s="355"/>
      <c r="X156" s="353" t="s">
        <v>10</v>
      </c>
      <c r="Y156" s="354"/>
      <c r="Z156" s="355"/>
      <c r="AA156" s="353" t="s">
        <v>64</v>
      </c>
      <c r="AB156" s="354"/>
      <c r="AC156" s="355"/>
      <c r="AD156" s="353" t="s">
        <v>28</v>
      </c>
      <c r="AE156" s="354"/>
      <c r="AF156" s="355"/>
    </row>
    <row r="157" spans="2:32" ht="30" customHeight="1" x14ac:dyDescent="0.6">
      <c r="B157" s="24"/>
      <c r="C157" s="218"/>
      <c r="D157" s="219"/>
      <c r="E157" s="218"/>
      <c r="F157" s="218"/>
      <c r="G157" s="219"/>
      <c r="H157" s="218"/>
      <c r="I157" s="218"/>
      <c r="J157" s="219"/>
      <c r="K157" s="218"/>
      <c r="L157" s="218"/>
      <c r="M157" s="219"/>
      <c r="N157" s="218"/>
      <c r="O157" s="218"/>
      <c r="P157" s="219"/>
      <c r="Q157" s="218"/>
      <c r="R157" s="218"/>
      <c r="S157" s="219"/>
      <c r="T157" s="218"/>
      <c r="U157" s="218"/>
      <c r="V157" s="219"/>
      <c r="W157" s="218"/>
      <c r="X157" s="218"/>
      <c r="Y157" s="219"/>
      <c r="Z157" s="218"/>
      <c r="AA157" s="218"/>
      <c r="AB157" s="219"/>
      <c r="AC157" s="218"/>
      <c r="AD157" s="218"/>
      <c r="AE157" s="219"/>
      <c r="AF157" s="218"/>
    </row>
    <row r="158" spans="2:32" ht="30" customHeight="1" x14ac:dyDescent="0.6">
      <c r="B158" s="25"/>
      <c r="C158" s="264">
        <v>2018</v>
      </c>
      <c r="D158" s="264">
        <v>2019</v>
      </c>
      <c r="E158" s="264">
        <v>2020</v>
      </c>
      <c r="F158" s="264">
        <v>2018</v>
      </c>
      <c r="G158" s="264">
        <v>2019</v>
      </c>
      <c r="H158" s="264">
        <v>2020</v>
      </c>
      <c r="I158" s="264">
        <v>2018</v>
      </c>
      <c r="J158" s="264">
        <v>2019</v>
      </c>
      <c r="K158" s="264">
        <v>2020</v>
      </c>
      <c r="L158" s="264">
        <v>2018</v>
      </c>
      <c r="M158" s="264">
        <v>2019</v>
      </c>
      <c r="N158" s="264">
        <v>2020</v>
      </c>
      <c r="O158" s="264">
        <v>2018</v>
      </c>
      <c r="P158" s="264">
        <v>2019</v>
      </c>
      <c r="Q158" s="264">
        <v>2020</v>
      </c>
      <c r="R158" s="264">
        <v>2018</v>
      </c>
      <c r="S158" s="264">
        <v>2019</v>
      </c>
      <c r="T158" s="264">
        <v>2020</v>
      </c>
      <c r="U158" s="264">
        <v>2018</v>
      </c>
      <c r="V158" s="264">
        <v>2019</v>
      </c>
      <c r="W158" s="264">
        <v>2020</v>
      </c>
      <c r="X158" s="264">
        <v>2018</v>
      </c>
      <c r="Y158" s="264">
        <v>2019</v>
      </c>
      <c r="Z158" s="264">
        <v>2020</v>
      </c>
      <c r="AA158" s="264">
        <v>2018</v>
      </c>
      <c r="AB158" s="264">
        <v>2019</v>
      </c>
      <c r="AC158" s="264">
        <v>2020</v>
      </c>
      <c r="AD158" s="264">
        <v>2018</v>
      </c>
      <c r="AE158" s="264">
        <v>2019</v>
      </c>
      <c r="AF158" s="264">
        <v>2020</v>
      </c>
    </row>
    <row r="159" spans="2:32" ht="30" customHeight="1" x14ac:dyDescent="0.6">
      <c r="B159" s="46" t="s">
        <v>102</v>
      </c>
      <c r="C159" s="214">
        <v>51</v>
      </c>
      <c r="D159" s="214">
        <v>68</v>
      </c>
      <c r="E159" s="214">
        <v>105</v>
      </c>
      <c r="F159" s="214">
        <v>0</v>
      </c>
      <c r="G159" s="214">
        <v>23</v>
      </c>
      <c r="H159" s="214">
        <v>0</v>
      </c>
      <c r="I159" s="214">
        <v>1599</v>
      </c>
      <c r="J159" s="214">
        <v>1185</v>
      </c>
      <c r="K159" s="214">
        <v>883</v>
      </c>
      <c r="L159" s="214">
        <v>378</v>
      </c>
      <c r="M159" s="214">
        <v>297</v>
      </c>
      <c r="N159" s="214">
        <v>175</v>
      </c>
      <c r="O159" s="214">
        <v>220</v>
      </c>
      <c r="P159" s="214">
        <v>147</v>
      </c>
      <c r="Q159" s="214">
        <v>67</v>
      </c>
      <c r="R159" s="214">
        <v>75</v>
      </c>
      <c r="S159" s="214">
        <v>177</v>
      </c>
      <c r="T159" s="214">
        <v>127</v>
      </c>
      <c r="U159" s="214">
        <v>0</v>
      </c>
      <c r="V159" s="214">
        <v>0</v>
      </c>
      <c r="W159" s="214">
        <v>0</v>
      </c>
      <c r="X159" s="214">
        <v>5308</v>
      </c>
      <c r="Y159" s="214">
        <v>6411</v>
      </c>
      <c r="Z159" s="214">
        <v>4358</v>
      </c>
      <c r="AA159" s="214">
        <v>124</v>
      </c>
      <c r="AB159" s="214">
        <v>58</v>
      </c>
      <c r="AC159" s="214">
        <v>23</v>
      </c>
      <c r="AD159" s="214">
        <v>2572</v>
      </c>
      <c r="AE159" s="214">
        <v>1144</v>
      </c>
      <c r="AF159" s="214">
        <v>831</v>
      </c>
    </row>
    <row r="160" spans="2:32" ht="30" customHeight="1" x14ac:dyDescent="0.6">
      <c r="B160" s="47" t="s">
        <v>103</v>
      </c>
      <c r="C160" s="214">
        <v>121</v>
      </c>
      <c r="D160" s="214">
        <v>38</v>
      </c>
      <c r="E160" s="214">
        <v>0</v>
      </c>
      <c r="F160" s="214">
        <v>2</v>
      </c>
      <c r="G160" s="214">
        <v>4</v>
      </c>
      <c r="H160" s="214">
        <v>0</v>
      </c>
      <c r="I160" s="214">
        <v>1039</v>
      </c>
      <c r="J160" s="214">
        <v>1059</v>
      </c>
      <c r="K160" s="214">
        <v>0</v>
      </c>
      <c r="L160" s="214">
        <v>537</v>
      </c>
      <c r="M160" s="214">
        <v>351</v>
      </c>
      <c r="N160" s="214">
        <v>0</v>
      </c>
      <c r="O160" s="214">
        <v>105</v>
      </c>
      <c r="P160" s="214">
        <v>164</v>
      </c>
      <c r="Q160" s="214">
        <v>0</v>
      </c>
      <c r="R160" s="214">
        <v>102</v>
      </c>
      <c r="S160" s="214">
        <v>333</v>
      </c>
      <c r="T160" s="214">
        <v>0</v>
      </c>
      <c r="U160" s="214">
        <v>0</v>
      </c>
      <c r="V160" s="214">
        <v>0</v>
      </c>
      <c r="W160" s="214">
        <v>0</v>
      </c>
      <c r="X160" s="214">
        <v>6551</v>
      </c>
      <c r="Y160" s="214">
        <v>9091</v>
      </c>
      <c r="Z160" s="214">
        <v>0</v>
      </c>
      <c r="AA160" s="214">
        <v>0</v>
      </c>
      <c r="AB160" s="214">
        <v>2</v>
      </c>
      <c r="AC160" s="214">
        <v>0</v>
      </c>
      <c r="AD160" s="214">
        <v>1350</v>
      </c>
      <c r="AE160" s="214">
        <v>724</v>
      </c>
      <c r="AF160" s="214">
        <v>0</v>
      </c>
    </row>
    <row r="161" spans="2:32" ht="30" customHeight="1" x14ac:dyDescent="0.6">
      <c r="B161" s="47" t="s">
        <v>104</v>
      </c>
      <c r="C161" s="214">
        <v>9</v>
      </c>
      <c r="D161" s="214">
        <v>49</v>
      </c>
      <c r="E161" s="214">
        <v>0</v>
      </c>
      <c r="F161" s="214">
        <v>0</v>
      </c>
      <c r="G161" s="214">
        <v>6</v>
      </c>
      <c r="H161" s="214">
        <v>0</v>
      </c>
      <c r="I161" s="214">
        <v>2017</v>
      </c>
      <c r="J161" s="214">
        <v>1389</v>
      </c>
      <c r="K161" s="214">
        <v>0</v>
      </c>
      <c r="L161" s="214">
        <v>342</v>
      </c>
      <c r="M161" s="214">
        <v>469</v>
      </c>
      <c r="N161" s="214">
        <v>0</v>
      </c>
      <c r="O161" s="214">
        <v>56</v>
      </c>
      <c r="P161" s="214">
        <v>101</v>
      </c>
      <c r="Q161" s="214">
        <v>0</v>
      </c>
      <c r="R161" s="214">
        <v>160</v>
      </c>
      <c r="S161" s="214">
        <v>147</v>
      </c>
      <c r="T161" s="214">
        <v>0</v>
      </c>
      <c r="U161" s="214">
        <v>0</v>
      </c>
      <c r="V161" s="214">
        <v>0</v>
      </c>
      <c r="W161" s="214">
        <v>0</v>
      </c>
      <c r="X161" s="214">
        <v>8476</v>
      </c>
      <c r="Y161" s="214">
        <v>9950</v>
      </c>
      <c r="Z161" s="214">
        <v>0</v>
      </c>
      <c r="AA161" s="214">
        <v>16</v>
      </c>
      <c r="AB161" s="214">
        <v>23</v>
      </c>
      <c r="AC161" s="214">
        <v>0</v>
      </c>
      <c r="AD161" s="214">
        <v>1364</v>
      </c>
      <c r="AE161" s="214">
        <v>974</v>
      </c>
      <c r="AF161" s="214">
        <v>0</v>
      </c>
    </row>
    <row r="162" spans="2:32" ht="30" customHeight="1" x14ac:dyDescent="0.6">
      <c r="B162" s="47" t="s">
        <v>105</v>
      </c>
      <c r="C162" s="214">
        <v>170</v>
      </c>
      <c r="D162" s="214">
        <v>30</v>
      </c>
      <c r="E162" s="214">
        <v>0</v>
      </c>
      <c r="F162" s="214">
        <v>4</v>
      </c>
      <c r="G162" s="214">
        <v>15</v>
      </c>
      <c r="H162" s="214">
        <v>0</v>
      </c>
      <c r="I162" s="214">
        <v>1701</v>
      </c>
      <c r="J162" s="214">
        <v>2312</v>
      </c>
      <c r="K162" s="214">
        <v>0</v>
      </c>
      <c r="L162" s="214">
        <v>665</v>
      </c>
      <c r="M162" s="214">
        <v>551</v>
      </c>
      <c r="N162" s="214">
        <v>0</v>
      </c>
      <c r="O162" s="214">
        <v>33</v>
      </c>
      <c r="P162" s="214">
        <v>23</v>
      </c>
      <c r="Q162" s="214">
        <v>0</v>
      </c>
      <c r="R162" s="214">
        <v>84</v>
      </c>
      <c r="S162" s="214">
        <v>146</v>
      </c>
      <c r="T162" s="214">
        <v>0</v>
      </c>
      <c r="U162" s="214">
        <v>0</v>
      </c>
      <c r="V162" s="214">
        <v>0</v>
      </c>
      <c r="W162" s="214">
        <v>0</v>
      </c>
      <c r="X162" s="214">
        <v>7447</v>
      </c>
      <c r="Y162" s="214">
        <v>8342</v>
      </c>
      <c r="Z162" s="214">
        <v>0</v>
      </c>
      <c r="AA162" s="214">
        <v>2</v>
      </c>
      <c r="AB162" s="214">
        <v>2</v>
      </c>
      <c r="AC162" s="214">
        <v>0</v>
      </c>
      <c r="AD162" s="214">
        <v>766</v>
      </c>
      <c r="AE162" s="214">
        <v>869</v>
      </c>
      <c r="AF162" s="214">
        <v>0</v>
      </c>
    </row>
    <row r="163" spans="2:32" ht="30" customHeight="1" x14ac:dyDescent="0.6">
      <c r="B163" s="47" t="s">
        <v>106</v>
      </c>
      <c r="C163" s="214">
        <v>6</v>
      </c>
      <c r="D163" s="214">
        <v>23</v>
      </c>
      <c r="E163" s="214">
        <v>0</v>
      </c>
      <c r="F163" s="214">
        <v>7</v>
      </c>
      <c r="G163" s="214">
        <v>5</v>
      </c>
      <c r="H163" s="214">
        <v>0</v>
      </c>
      <c r="I163" s="214">
        <v>1590</v>
      </c>
      <c r="J163" s="214">
        <v>1301</v>
      </c>
      <c r="K163" s="214">
        <v>0</v>
      </c>
      <c r="L163" s="214">
        <v>422</v>
      </c>
      <c r="M163" s="214">
        <v>234</v>
      </c>
      <c r="N163" s="214">
        <v>0</v>
      </c>
      <c r="O163" s="214">
        <v>15</v>
      </c>
      <c r="P163" s="214">
        <v>0</v>
      </c>
      <c r="Q163" s="214">
        <v>0</v>
      </c>
      <c r="R163" s="214">
        <v>61</v>
      </c>
      <c r="S163" s="214">
        <v>55</v>
      </c>
      <c r="T163" s="214">
        <v>0</v>
      </c>
      <c r="U163" s="214">
        <v>0</v>
      </c>
      <c r="V163" s="214">
        <v>0</v>
      </c>
      <c r="W163" s="214">
        <v>0</v>
      </c>
      <c r="X163" s="214">
        <v>9187</v>
      </c>
      <c r="Y163" s="214">
        <v>9295</v>
      </c>
      <c r="Z163" s="214">
        <v>0</v>
      </c>
      <c r="AA163" s="214">
        <v>0</v>
      </c>
      <c r="AB163" s="214">
        <v>0</v>
      </c>
      <c r="AC163" s="214">
        <v>0</v>
      </c>
      <c r="AD163" s="214">
        <v>368</v>
      </c>
      <c r="AE163" s="214">
        <v>189</v>
      </c>
      <c r="AF163" s="214">
        <v>0</v>
      </c>
    </row>
    <row r="164" spans="2:32" ht="30" customHeight="1" x14ac:dyDescent="0.6">
      <c r="B164" s="47" t="s">
        <v>107</v>
      </c>
      <c r="C164" s="214">
        <v>0</v>
      </c>
      <c r="D164" s="214">
        <v>0</v>
      </c>
      <c r="E164" s="214">
        <v>0</v>
      </c>
      <c r="F164" s="214">
        <v>27</v>
      </c>
      <c r="G164" s="214">
        <v>147</v>
      </c>
      <c r="H164" s="214">
        <v>0</v>
      </c>
      <c r="I164" s="214">
        <v>2333</v>
      </c>
      <c r="J164" s="214">
        <v>1899</v>
      </c>
      <c r="K164" s="214">
        <v>0</v>
      </c>
      <c r="L164" s="214">
        <v>372</v>
      </c>
      <c r="M164" s="214">
        <v>307</v>
      </c>
      <c r="N164" s="214">
        <v>0</v>
      </c>
      <c r="O164" s="214">
        <v>15</v>
      </c>
      <c r="P164" s="214">
        <v>9</v>
      </c>
      <c r="Q164" s="214">
        <v>0</v>
      </c>
      <c r="R164" s="214">
        <v>41</v>
      </c>
      <c r="S164" s="214">
        <v>63</v>
      </c>
      <c r="T164" s="214">
        <v>0</v>
      </c>
      <c r="U164" s="214">
        <v>0</v>
      </c>
      <c r="V164" s="214">
        <v>0</v>
      </c>
      <c r="W164" s="214">
        <v>0</v>
      </c>
      <c r="X164" s="214">
        <v>8497</v>
      </c>
      <c r="Y164" s="214">
        <v>10507</v>
      </c>
      <c r="Z164" s="214">
        <v>0</v>
      </c>
      <c r="AA164" s="214">
        <v>0</v>
      </c>
      <c r="AB164" s="214">
        <v>11</v>
      </c>
      <c r="AC164" s="214">
        <v>0</v>
      </c>
      <c r="AD164" s="214">
        <v>513</v>
      </c>
      <c r="AE164" s="214">
        <v>676</v>
      </c>
      <c r="AF164" s="214">
        <v>0</v>
      </c>
    </row>
    <row r="165" spans="2:32" ht="30" customHeight="1" x14ac:dyDescent="0.6">
      <c r="B165" s="47" t="s">
        <v>108</v>
      </c>
      <c r="C165" s="214">
        <v>27</v>
      </c>
      <c r="D165" s="214">
        <v>63</v>
      </c>
      <c r="E165" s="214">
        <v>0</v>
      </c>
      <c r="F165" s="214">
        <v>19</v>
      </c>
      <c r="G165" s="214">
        <v>8</v>
      </c>
      <c r="H165" s="214">
        <v>0</v>
      </c>
      <c r="I165" s="214">
        <v>4187</v>
      </c>
      <c r="J165" s="214">
        <v>3606</v>
      </c>
      <c r="K165" s="214">
        <v>0</v>
      </c>
      <c r="L165" s="214">
        <v>316</v>
      </c>
      <c r="M165" s="214">
        <v>343</v>
      </c>
      <c r="N165" s="214">
        <v>0</v>
      </c>
      <c r="O165" s="214">
        <v>28</v>
      </c>
      <c r="P165" s="214">
        <v>35</v>
      </c>
      <c r="Q165" s="214">
        <v>0</v>
      </c>
      <c r="R165" s="214">
        <v>247</v>
      </c>
      <c r="S165" s="214">
        <v>151</v>
      </c>
      <c r="T165" s="214">
        <v>0</v>
      </c>
      <c r="U165" s="214">
        <v>0</v>
      </c>
      <c r="V165" s="214">
        <v>0</v>
      </c>
      <c r="W165" s="214">
        <v>0</v>
      </c>
      <c r="X165" s="214">
        <v>7889</v>
      </c>
      <c r="Y165" s="214">
        <v>10922</v>
      </c>
      <c r="Z165" s="214">
        <v>0</v>
      </c>
      <c r="AA165" s="214">
        <v>55</v>
      </c>
      <c r="AB165" s="214">
        <v>35</v>
      </c>
      <c r="AC165" s="214">
        <v>0</v>
      </c>
      <c r="AD165" s="214">
        <v>630</v>
      </c>
      <c r="AE165" s="214">
        <v>429</v>
      </c>
      <c r="AF165" s="214">
        <v>0</v>
      </c>
    </row>
    <row r="166" spans="2:32" ht="30" customHeight="1" x14ac:dyDescent="0.6">
      <c r="B166" s="47" t="s">
        <v>109</v>
      </c>
      <c r="C166" s="214">
        <v>9</v>
      </c>
      <c r="D166" s="214">
        <v>0</v>
      </c>
      <c r="E166" s="214">
        <v>0</v>
      </c>
      <c r="F166" s="214">
        <v>9</v>
      </c>
      <c r="G166" s="214">
        <v>31</v>
      </c>
      <c r="H166" s="214">
        <v>0</v>
      </c>
      <c r="I166" s="214">
        <v>5596</v>
      </c>
      <c r="J166" s="214">
        <v>5303</v>
      </c>
      <c r="K166" s="214">
        <v>0</v>
      </c>
      <c r="L166" s="214">
        <v>639</v>
      </c>
      <c r="M166" s="214">
        <v>321</v>
      </c>
      <c r="N166" s="214">
        <v>0</v>
      </c>
      <c r="O166" s="214">
        <v>2</v>
      </c>
      <c r="P166" s="214">
        <v>0</v>
      </c>
      <c r="Q166" s="214">
        <v>0</v>
      </c>
      <c r="R166" s="214">
        <v>77</v>
      </c>
      <c r="S166" s="214">
        <v>63</v>
      </c>
      <c r="T166" s="214">
        <v>0</v>
      </c>
      <c r="U166" s="214">
        <v>0</v>
      </c>
      <c r="V166" s="214">
        <v>0</v>
      </c>
      <c r="W166" s="214">
        <v>0</v>
      </c>
      <c r="X166" s="214">
        <v>8034</v>
      </c>
      <c r="Y166" s="214">
        <v>9852</v>
      </c>
      <c r="Z166" s="214">
        <v>0</v>
      </c>
      <c r="AA166" s="214">
        <v>23</v>
      </c>
      <c r="AB166" s="214">
        <v>11</v>
      </c>
      <c r="AC166" s="214">
        <v>0</v>
      </c>
      <c r="AD166" s="214">
        <v>1075</v>
      </c>
      <c r="AE166" s="214">
        <v>710</v>
      </c>
      <c r="AF166" s="214">
        <v>0</v>
      </c>
    </row>
    <row r="167" spans="2:32" ht="30" customHeight="1" x14ac:dyDescent="0.6">
      <c r="B167" s="47" t="s">
        <v>125</v>
      </c>
      <c r="C167" s="214">
        <v>5</v>
      </c>
      <c r="D167" s="214">
        <v>0</v>
      </c>
      <c r="E167" s="214">
        <v>0</v>
      </c>
      <c r="F167" s="214">
        <v>7</v>
      </c>
      <c r="G167" s="214">
        <v>10</v>
      </c>
      <c r="H167" s="214">
        <v>0</v>
      </c>
      <c r="I167" s="214">
        <v>3516</v>
      </c>
      <c r="J167" s="214">
        <v>3028</v>
      </c>
      <c r="K167" s="214">
        <v>0</v>
      </c>
      <c r="L167" s="214">
        <v>445</v>
      </c>
      <c r="M167" s="214">
        <v>775</v>
      </c>
      <c r="N167" s="214">
        <v>0</v>
      </c>
      <c r="O167" s="214">
        <v>47</v>
      </c>
      <c r="P167" s="214">
        <v>22</v>
      </c>
      <c r="Q167" s="214">
        <v>0</v>
      </c>
      <c r="R167" s="214">
        <v>135</v>
      </c>
      <c r="S167" s="214">
        <v>95</v>
      </c>
      <c r="T167" s="214">
        <v>0</v>
      </c>
      <c r="U167" s="214">
        <v>0</v>
      </c>
      <c r="V167" s="214">
        <v>0</v>
      </c>
      <c r="W167" s="214">
        <v>0</v>
      </c>
      <c r="X167" s="214">
        <v>10690</v>
      </c>
      <c r="Y167" s="214">
        <v>9987</v>
      </c>
      <c r="Z167" s="214">
        <v>0</v>
      </c>
      <c r="AA167" s="214">
        <v>41</v>
      </c>
      <c r="AB167" s="214">
        <v>0</v>
      </c>
      <c r="AC167" s="214">
        <v>0</v>
      </c>
      <c r="AD167" s="214">
        <v>559</v>
      </c>
      <c r="AE167" s="214">
        <v>527</v>
      </c>
      <c r="AF167" s="214">
        <v>0</v>
      </c>
    </row>
    <row r="168" spans="2:32" ht="30" customHeight="1" x14ac:dyDescent="0.6">
      <c r="B168" s="47" t="s">
        <v>110</v>
      </c>
      <c r="C168" s="214">
        <v>24</v>
      </c>
      <c r="D168" s="214">
        <v>49</v>
      </c>
      <c r="E168" s="214">
        <v>0</v>
      </c>
      <c r="F168" s="214">
        <v>0</v>
      </c>
      <c r="G168" s="214">
        <v>24</v>
      </c>
      <c r="H168" s="214">
        <v>0</v>
      </c>
      <c r="I168" s="214">
        <v>3641</v>
      </c>
      <c r="J168" s="214">
        <v>3364</v>
      </c>
      <c r="K168" s="214">
        <v>0</v>
      </c>
      <c r="L168" s="214">
        <v>345</v>
      </c>
      <c r="M168" s="214">
        <v>510</v>
      </c>
      <c r="N168" s="214">
        <v>0</v>
      </c>
      <c r="O168" s="214">
        <v>122</v>
      </c>
      <c r="P168" s="214">
        <v>10</v>
      </c>
      <c r="Q168" s="214">
        <v>0</v>
      </c>
      <c r="R168" s="214">
        <v>138</v>
      </c>
      <c r="S168" s="214">
        <v>119</v>
      </c>
      <c r="T168" s="214">
        <v>0</v>
      </c>
      <c r="U168" s="214">
        <v>0</v>
      </c>
      <c r="V168" s="214">
        <v>35</v>
      </c>
      <c r="W168" s="214">
        <v>0</v>
      </c>
      <c r="X168" s="214">
        <v>8367</v>
      </c>
      <c r="Y168" s="214">
        <v>9394</v>
      </c>
      <c r="Z168" s="214">
        <v>0</v>
      </c>
      <c r="AA168" s="214">
        <v>40</v>
      </c>
      <c r="AB168" s="214">
        <v>47</v>
      </c>
      <c r="AC168" s="214">
        <v>0</v>
      </c>
      <c r="AD168" s="214">
        <v>561</v>
      </c>
      <c r="AE168" s="214">
        <v>566</v>
      </c>
      <c r="AF168" s="214">
        <v>0</v>
      </c>
    </row>
    <row r="169" spans="2:32" ht="30" customHeight="1" x14ac:dyDescent="0.6">
      <c r="B169" s="47" t="s">
        <v>111</v>
      </c>
      <c r="C169" s="214">
        <v>45</v>
      </c>
      <c r="D169" s="214">
        <v>49</v>
      </c>
      <c r="E169" s="214">
        <v>0</v>
      </c>
      <c r="F169" s="214">
        <v>0</v>
      </c>
      <c r="G169" s="214">
        <v>6</v>
      </c>
      <c r="H169" s="214">
        <v>0</v>
      </c>
      <c r="I169" s="214">
        <v>2087</v>
      </c>
      <c r="J169" s="214">
        <v>2299</v>
      </c>
      <c r="K169" s="214">
        <v>0</v>
      </c>
      <c r="L169" s="214">
        <v>577</v>
      </c>
      <c r="M169" s="214">
        <v>332</v>
      </c>
      <c r="N169" s="214">
        <v>0</v>
      </c>
      <c r="O169" s="214">
        <v>120</v>
      </c>
      <c r="P169" s="214">
        <v>170</v>
      </c>
      <c r="Q169" s="214">
        <v>0</v>
      </c>
      <c r="R169" s="214">
        <v>354</v>
      </c>
      <c r="S169" s="214">
        <v>202</v>
      </c>
      <c r="T169" s="214">
        <v>0</v>
      </c>
      <c r="U169" s="214">
        <v>0</v>
      </c>
      <c r="V169" s="214">
        <v>0</v>
      </c>
      <c r="W169" s="214">
        <v>0</v>
      </c>
      <c r="X169" s="214">
        <v>5365</v>
      </c>
      <c r="Y169" s="214">
        <v>9443</v>
      </c>
      <c r="Z169" s="214">
        <v>0</v>
      </c>
      <c r="AA169" s="214">
        <v>0</v>
      </c>
      <c r="AB169" s="214">
        <v>7</v>
      </c>
      <c r="AC169" s="214">
        <v>0</v>
      </c>
      <c r="AD169" s="214">
        <v>631</v>
      </c>
      <c r="AE169" s="214">
        <v>952</v>
      </c>
      <c r="AF169" s="214">
        <v>0</v>
      </c>
    </row>
    <row r="170" spans="2:32" ht="30" customHeight="1" x14ac:dyDescent="0.6">
      <c r="B170" s="47" t="s">
        <v>112</v>
      </c>
      <c r="C170" s="214">
        <v>139</v>
      </c>
      <c r="D170" s="214">
        <v>29</v>
      </c>
      <c r="E170" s="214">
        <v>0</v>
      </c>
      <c r="F170" s="214">
        <v>17</v>
      </c>
      <c r="G170" s="214">
        <v>56</v>
      </c>
      <c r="H170" s="214">
        <v>0</v>
      </c>
      <c r="I170" s="214">
        <v>1298</v>
      </c>
      <c r="J170" s="214">
        <v>1570</v>
      </c>
      <c r="K170" s="214">
        <v>0</v>
      </c>
      <c r="L170" s="214">
        <v>649</v>
      </c>
      <c r="M170" s="214">
        <v>815</v>
      </c>
      <c r="N170" s="214">
        <v>0</v>
      </c>
      <c r="O170" s="214">
        <v>44</v>
      </c>
      <c r="P170" s="214">
        <v>22</v>
      </c>
      <c r="Q170" s="214">
        <v>0</v>
      </c>
      <c r="R170" s="214">
        <v>298</v>
      </c>
      <c r="S170" s="214">
        <v>232</v>
      </c>
      <c r="T170" s="214">
        <v>0</v>
      </c>
      <c r="U170" s="214">
        <v>0</v>
      </c>
      <c r="V170" s="214">
        <v>0</v>
      </c>
      <c r="W170" s="214">
        <v>0</v>
      </c>
      <c r="X170" s="214">
        <v>4561</v>
      </c>
      <c r="Y170" s="214">
        <v>7210</v>
      </c>
      <c r="Z170" s="214">
        <v>0</v>
      </c>
      <c r="AA170" s="214">
        <v>2</v>
      </c>
      <c r="AB170" s="214">
        <v>26</v>
      </c>
      <c r="AC170" s="214">
        <v>0</v>
      </c>
      <c r="AD170" s="214">
        <v>415</v>
      </c>
      <c r="AE170" s="214">
        <v>643</v>
      </c>
      <c r="AF170" s="214">
        <v>0</v>
      </c>
    </row>
    <row r="171" spans="2:32" ht="30" customHeight="1" x14ac:dyDescent="0.6">
      <c r="B171" s="47" t="s">
        <v>113</v>
      </c>
      <c r="C171" s="215">
        <v>606</v>
      </c>
      <c r="D171" s="215">
        <v>398</v>
      </c>
      <c r="E171" s="215">
        <v>105</v>
      </c>
      <c r="F171" s="215">
        <v>92</v>
      </c>
      <c r="G171" s="215">
        <v>335</v>
      </c>
      <c r="H171" s="215">
        <v>0</v>
      </c>
      <c r="I171" s="215">
        <v>30604</v>
      </c>
      <c r="J171" s="215">
        <v>28315</v>
      </c>
      <c r="K171" s="215">
        <v>883</v>
      </c>
      <c r="L171" s="215">
        <v>5687</v>
      </c>
      <c r="M171" s="215">
        <v>5305</v>
      </c>
      <c r="N171" s="215">
        <v>175</v>
      </c>
      <c r="O171" s="215">
        <v>807</v>
      </c>
      <c r="P171" s="215">
        <v>703</v>
      </c>
      <c r="Q171" s="215">
        <v>67</v>
      </c>
      <c r="R171" s="215">
        <v>1772</v>
      </c>
      <c r="S171" s="215">
        <v>1783</v>
      </c>
      <c r="T171" s="215">
        <v>127</v>
      </c>
      <c r="U171" s="215">
        <v>0</v>
      </c>
      <c r="V171" s="215">
        <v>35</v>
      </c>
      <c r="W171" s="215">
        <v>0</v>
      </c>
      <c r="X171" s="215">
        <v>90372</v>
      </c>
      <c r="Y171" s="215">
        <v>110404</v>
      </c>
      <c r="Z171" s="215">
        <v>4358</v>
      </c>
      <c r="AA171" s="215">
        <v>303</v>
      </c>
      <c r="AB171" s="215">
        <v>222</v>
      </c>
      <c r="AC171" s="215">
        <v>23</v>
      </c>
      <c r="AD171" s="215">
        <v>10804</v>
      </c>
      <c r="AE171" s="215">
        <v>8403</v>
      </c>
      <c r="AF171" s="215">
        <v>831</v>
      </c>
    </row>
    <row r="172" spans="2:32" ht="30" customHeight="1" x14ac:dyDescent="0.6">
      <c r="B172" s="28"/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  <c r="X172" s="216"/>
      <c r="Y172" s="216"/>
      <c r="Z172" s="216"/>
      <c r="AA172" s="216"/>
      <c r="AB172" s="216"/>
      <c r="AC172" s="216"/>
      <c r="AD172" s="216"/>
      <c r="AE172" s="216"/>
      <c r="AF172" s="216"/>
    </row>
    <row r="173" spans="2:32" ht="30" customHeight="1" x14ac:dyDescent="0.6">
      <c r="B173" s="28"/>
      <c r="C173" s="216"/>
      <c r="D173" s="216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  <c r="S173" s="216"/>
      <c r="T173" s="216"/>
      <c r="U173" s="216"/>
      <c r="V173" s="216"/>
      <c r="W173" s="216"/>
      <c r="X173" s="216"/>
      <c r="Y173" s="216"/>
      <c r="Z173" s="216"/>
      <c r="AA173" s="216"/>
      <c r="AB173" s="216"/>
      <c r="AC173" s="216"/>
      <c r="AD173" s="216"/>
      <c r="AE173" s="216"/>
      <c r="AF173" s="216"/>
    </row>
    <row r="174" spans="2:32" ht="30" customHeight="1" x14ac:dyDescent="0.6">
      <c r="B174" s="26"/>
      <c r="C174" s="217"/>
      <c r="D174" s="217"/>
      <c r="E174" s="217"/>
      <c r="F174" s="217"/>
      <c r="G174" s="217"/>
      <c r="H174" s="217"/>
      <c r="I174" s="217"/>
      <c r="J174" s="217"/>
      <c r="K174" s="217"/>
      <c r="L174" s="217"/>
      <c r="M174" s="217"/>
      <c r="N174" s="217"/>
      <c r="O174" s="217"/>
      <c r="P174" s="217"/>
      <c r="Q174" s="217"/>
      <c r="R174" s="217"/>
      <c r="S174" s="217"/>
      <c r="T174" s="217"/>
      <c r="U174" s="217"/>
      <c r="V174" s="217"/>
      <c r="W174" s="217"/>
      <c r="X174" s="217"/>
      <c r="Y174" s="217"/>
      <c r="Z174" s="217"/>
      <c r="AA174" s="217"/>
      <c r="AB174" s="217"/>
      <c r="AC174" s="217"/>
      <c r="AD174" s="217"/>
      <c r="AE174" s="217"/>
      <c r="AF174" s="217"/>
    </row>
    <row r="175" spans="2:32" ht="30" customHeight="1" x14ac:dyDescent="0.6">
      <c r="B175" s="23" t="s">
        <v>101</v>
      </c>
      <c r="C175" s="353" t="s">
        <v>46</v>
      </c>
      <c r="D175" s="354"/>
      <c r="E175" s="355"/>
      <c r="F175" s="353" t="s">
        <v>29</v>
      </c>
      <c r="G175" s="354"/>
      <c r="H175" s="355"/>
      <c r="I175" s="353" t="s">
        <v>85</v>
      </c>
      <c r="J175" s="354"/>
      <c r="K175" s="355"/>
      <c r="L175" s="353" t="s">
        <v>86</v>
      </c>
      <c r="M175" s="354"/>
      <c r="N175" s="355"/>
      <c r="O175" s="353" t="s">
        <v>89</v>
      </c>
      <c r="P175" s="354"/>
      <c r="Q175" s="355"/>
      <c r="R175" s="353" t="s">
        <v>55</v>
      </c>
      <c r="S175" s="354"/>
      <c r="T175" s="355"/>
      <c r="U175" s="353" t="s">
        <v>14</v>
      </c>
      <c r="V175" s="354"/>
      <c r="W175" s="355"/>
      <c r="X175" s="353" t="s">
        <v>88</v>
      </c>
      <c r="Y175" s="354"/>
      <c r="Z175" s="355"/>
      <c r="AA175" s="353" t="s">
        <v>334</v>
      </c>
      <c r="AB175" s="354"/>
      <c r="AC175" s="355"/>
      <c r="AD175" s="353" t="s">
        <v>335</v>
      </c>
      <c r="AE175" s="354"/>
      <c r="AF175" s="355"/>
    </row>
    <row r="176" spans="2:32" ht="30" customHeight="1" x14ac:dyDescent="0.6">
      <c r="B176" s="24"/>
      <c r="C176" s="218"/>
      <c r="D176" s="219"/>
      <c r="E176" s="218"/>
      <c r="F176" s="218"/>
      <c r="G176" s="219"/>
      <c r="H176" s="218"/>
      <c r="I176" s="218"/>
      <c r="J176" s="219"/>
      <c r="K176" s="218"/>
      <c r="L176" s="218"/>
      <c r="M176" s="219"/>
      <c r="N176" s="218"/>
      <c r="O176" s="218"/>
      <c r="P176" s="219"/>
      <c r="Q176" s="218"/>
      <c r="R176" s="218"/>
      <c r="S176" s="219"/>
      <c r="T176" s="218"/>
      <c r="U176" s="218"/>
      <c r="V176" s="219"/>
      <c r="W176" s="218"/>
      <c r="X176" s="218"/>
      <c r="Y176" s="219"/>
      <c r="Z176" s="218"/>
      <c r="AA176" s="218"/>
      <c r="AB176" s="219"/>
      <c r="AC176" s="218"/>
      <c r="AD176" s="218"/>
      <c r="AE176" s="219"/>
      <c r="AF176" s="218"/>
    </row>
    <row r="177" spans="2:32" ht="30" customHeight="1" x14ac:dyDescent="0.6">
      <c r="B177" s="25"/>
      <c r="C177" s="264">
        <v>2018</v>
      </c>
      <c r="D177" s="264">
        <v>2019</v>
      </c>
      <c r="E177" s="264">
        <v>2020</v>
      </c>
      <c r="F177" s="264">
        <v>2018</v>
      </c>
      <c r="G177" s="264">
        <v>2019</v>
      </c>
      <c r="H177" s="264">
        <v>2020</v>
      </c>
      <c r="I177" s="264">
        <v>2018</v>
      </c>
      <c r="J177" s="264">
        <v>2019</v>
      </c>
      <c r="K177" s="264">
        <v>2020</v>
      </c>
      <c r="L177" s="264">
        <v>2018</v>
      </c>
      <c r="M177" s="264">
        <v>2019</v>
      </c>
      <c r="N177" s="264">
        <v>2020</v>
      </c>
      <c r="O177" s="264">
        <v>2018</v>
      </c>
      <c r="P177" s="264">
        <v>2019</v>
      </c>
      <c r="Q177" s="264">
        <v>2020</v>
      </c>
      <c r="R177" s="264">
        <v>2018</v>
      </c>
      <c r="S177" s="264">
        <v>2019</v>
      </c>
      <c r="T177" s="264">
        <v>2020</v>
      </c>
      <c r="U177" s="264">
        <v>2018</v>
      </c>
      <c r="V177" s="264">
        <v>2019</v>
      </c>
      <c r="W177" s="264">
        <v>2020</v>
      </c>
      <c r="X177" s="264">
        <v>2018</v>
      </c>
      <c r="Y177" s="264">
        <v>2019</v>
      </c>
      <c r="Z177" s="264">
        <v>2020</v>
      </c>
      <c r="AA177" s="264">
        <v>2018</v>
      </c>
      <c r="AB177" s="264">
        <v>2019</v>
      </c>
      <c r="AC177" s="264">
        <v>2020</v>
      </c>
      <c r="AD177" s="264">
        <v>2018</v>
      </c>
      <c r="AE177" s="264">
        <v>2019</v>
      </c>
      <c r="AF177" s="264">
        <v>2020</v>
      </c>
    </row>
    <row r="178" spans="2:32" ht="30" customHeight="1" x14ac:dyDescent="0.6">
      <c r="B178" s="46" t="s">
        <v>102</v>
      </c>
      <c r="C178" s="214">
        <v>2956</v>
      </c>
      <c r="D178" s="214">
        <v>3560</v>
      </c>
      <c r="E178" s="214">
        <v>1294</v>
      </c>
      <c r="F178" s="214">
        <v>7</v>
      </c>
      <c r="G178" s="214">
        <v>17</v>
      </c>
      <c r="H178" s="214">
        <v>10</v>
      </c>
      <c r="I178" s="214">
        <v>0</v>
      </c>
      <c r="J178" s="214">
        <v>5</v>
      </c>
      <c r="K178" s="214">
        <v>4</v>
      </c>
      <c r="L178" s="214">
        <v>3</v>
      </c>
      <c r="M178" s="214">
        <v>5</v>
      </c>
      <c r="N178" s="214">
        <v>16</v>
      </c>
      <c r="O178" s="214">
        <v>0</v>
      </c>
      <c r="P178" s="214">
        <v>0</v>
      </c>
      <c r="Q178" s="214">
        <v>0</v>
      </c>
      <c r="R178" s="214">
        <v>0</v>
      </c>
      <c r="S178" s="214">
        <v>0</v>
      </c>
      <c r="T178" s="214">
        <v>0</v>
      </c>
      <c r="U178" s="214">
        <v>10321</v>
      </c>
      <c r="V178" s="214">
        <v>10618</v>
      </c>
      <c r="W178" s="214">
        <v>8619</v>
      </c>
      <c r="X178" s="214">
        <v>0</v>
      </c>
      <c r="Y178" s="214">
        <v>0</v>
      </c>
      <c r="Z178" s="214">
        <v>0</v>
      </c>
      <c r="AA178" s="214">
        <v>114</v>
      </c>
      <c r="AB178" s="214">
        <v>190</v>
      </c>
      <c r="AC178" s="214">
        <v>99</v>
      </c>
      <c r="AD178" s="214">
        <v>6</v>
      </c>
      <c r="AE178" s="214">
        <v>43</v>
      </c>
      <c r="AF178" s="214">
        <v>0</v>
      </c>
    </row>
    <row r="179" spans="2:32" ht="30" customHeight="1" x14ac:dyDescent="0.6">
      <c r="B179" s="47" t="s">
        <v>103</v>
      </c>
      <c r="C179" s="214">
        <v>3129</v>
      </c>
      <c r="D179" s="214">
        <v>3534</v>
      </c>
      <c r="E179" s="214">
        <v>0</v>
      </c>
      <c r="F179" s="214">
        <v>3</v>
      </c>
      <c r="G179" s="214">
        <v>3</v>
      </c>
      <c r="H179" s="214">
        <v>0</v>
      </c>
      <c r="I179" s="214">
        <v>9</v>
      </c>
      <c r="J179" s="214">
        <v>22</v>
      </c>
      <c r="K179" s="214">
        <v>0</v>
      </c>
      <c r="L179" s="214">
        <v>68</v>
      </c>
      <c r="M179" s="214">
        <v>0</v>
      </c>
      <c r="N179" s="214">
        <v>0</v>
      </c>
      <c r="O179" s="214">
        <v>0</v>
      </c>
      <c r="P179" s="214">
        <v>0</v>
      </c>
      <c r="Q179" s="214">
        <v>0</v>
      </c>
      <c r="R179" s="214">
        <v>15</v>
      </c>
      <c r="S179" s="214">
        <v>0</v>
      </c>
      <c r="T179" s="214">
        <v>0</v>
      </c>
      <c r="U179" s="214">
        <v>16994</v>
      </c>
      <c r="V179" s="214">
        <v>23326</v>
      </c>
      <c r="W179" s="214">
        <v>0</v>
      </c>
      <c r="X179" s="214">
        <v>0</v>
      </c>
      <c r="Y179" s="214">
        <v>0</v>
      </c>
      <c r="Z179" s="214">
        <v>0</v>
      </c>
      <c r="AA179" s="214">
        <v>205</v>
      </c>
      <c r="AB179" s="214">
        <v>109</v>
      </c>
      <c r="AC179" s="214">
        <v>0</v>
      </c>
      <c r="AD179" s="214">
        <v>2</v>
      </c>
      <c r="AE179" s="214">
        <v>4</v>
      </c>
      <c r="AF179" s="214">
        <v>0</v>
      </c>
    </row>
    <row r="180" spans="2:32" ht="30" customHeight="1" x14ac:dyDescent="0.6">
      <c r="B180" s="47" t="s">
        <v>104</v>
      </c>
      <c r="C180" s="214">
        <v>2981</v>
      </c>
      <c r="D180" s="214">
        <v>2855</v>
      </c>
      <c r="E180" s="214">
        <v>0</v>
      </c>
      <c r="F180" s="214">
        <v>4</v>
      </c>
      <c r="G180" s="214">
        <v>21</v>
      </c>
      <c r="H180" s="214">
        <v>0</v>
      </c>
      <c r="I180" s="214">
        <v>6</v>
      </c>
      <c r="J180" s="214">
        <v>30</v>
      </c>
      <c r="K180" s="214">
        <v>0</v>
      </c>
      <c r="L180" s="214">
        <v>2</v>
      </c>
      <c r="M180" s="214">
        <v>0</v>
      </c>
      <c r="N180" s="214">
        <v>0</v>
      </c>
      <c r="O180" s="214">
        <v>0</v>
      </c>
      <c r="P180" s="214">
        <v>0</v>
      </c>
      <c r="Q180" s="214">
        <v>0</v>
      </c>
      <c r="R180" s="214">
        <v>18</v>
      </c>
      <c r="S180" s="214">
        <v>2</v>
      </c>
      <c r="T180" s="214">
        <v>0</v>
      </c>
      <c r="U180" s="214">
        <v>22562</v>
      </c>
      <c r="V180" s="214">
        <v>22692</v>
      </c>
      <c r="W180" s="214">
        <v>0</v>
      </c>
      <c r="X180" s="214">
        <v>0</v>
      </c>
      <c r="Y180" s="214">
        <v>0</v>
      </c>
      <c r="Z180" s="214">
        <v>0</v>
      </c>
      <c r="AA180" s="214">
        <v>435</v>
      </c>
      <c r="AB180" s="214">
        <v>155</v>
      </c>
      <c r="AC180" s="214">
        <v>0</v>
      </c>
      <c r="AD180" s="214">
        <v>15</v>
      </c>
      <c r="AE180" s="214">
        <v>85</v>
      </c>
      <c r="AF180" s="214">
        <v>0</v>
      </c>
    </row>
    <row r="181" spans="2:32" ht="30" customHeight="1" x14ac:dyDescent="0.6">
      <c r="B181" s="47" t="s">
        <v>105</v>
      </c>
      <c r="C181" s="214">
        <v>1991</v>
      </c>
      <c r="D181" s="214">
        <v>2410</v>
      </c>
      <c r="E181" s="214">
        <v>0</v>
      </c>
      <c r="F181" s="214">
        <v>2</v>
      </c>
      <c r="G181" s="214">
        <v>11</v>
      </c>
      <c r="H181" s="214">
        <v>0</v>
      </c>
      <c r="I181" s="214">
        <v>16</v>
      </c>
      <c r="J181" s="214">
        <v>22</v>
      </c>
      <c r="K181" s="214">
        <v>0</v>
      </c>
      <c r="L181" s="214">
        <v>2</v>
      </c>
      <c r="M181" s="214">
        <v>0</v>
      </c>
      <c r="N181" s="214">
        <v>0</v>
      </c>
      <c r="O181" s="214">
        <v>0</v>
      </c>
      <c r="P181" s="214">
        <v>0</v>
      </c>
      <c r="Q181" s="214">
        <v>0</v>
      </c>
      <c r="R181" s="214">
        <v>0</v>
      </c>
      <c r="S181" s="214">
        <v>32</v>
      </c>
      <c r="T181" s="214">
        <v>0</v>
      </c>
      <c r="U181" s="214">
        <v>23167</v>
      </c>
      <c r="V181" s="214">
        <v>24670</v>
      </c>
      <c r="W181" s="214">
        <v>0</v>
      </c>
      <c r="X181" s="214">
        <v>0</v>
      </c>
      <c r="Y181" s="214">
        <v>0</v>
      </c>
      <c r="Z181" s="214">
        <v>0</v>
      </c>
      <c r="AA181" s="214">
        <v>87</v>
      </c>
      <c r="AB181" s="214">
        <v>232</v>
      </c>
      <c r="AC181" s="214">
        <v>0</v>
      </c>
      <c r="AD181" s="214">
        <v>0</v>
      </c>
      <c r="AE181" s="214">
        <v>73</v>
      </c>
      <c r="AF181" s="214">
        <v>0</v>
      </c>
    </row>
    <row r="182" spans="2:32" ht="30" customHeight="1" x14ac:dyDescent="0.6">
      <c r="B182" s="47" t="s">
        <v>106</v>
      </c>
      <c r="C182" s="214">
        <v>1783</v>
      </c>
      <c r="D182" s="214">
        <v>1267</v>
      </c>
      <c r="E182" s="214">
        <v>0</v>
      </c>
      <c r="F182" s="214">
        <v>12</v>
      </c>
      <c r="G182" s="214">
        <v>0</v>
      </c>
      <c r="H182" s="214">
        <v>0</v>
      </c>
      <c r="I182" s="214">
        <v>34</v>
      </c>
      <c r="J182" s="214">
        <v>0</v>
      </c>
      <c r="K182" s="214">
        <v>0</v>
      </c>
      <c r="L182" s="214">
        <v>0</v>
      </c>
      <c r="M182" s="214">
        <v>0</v>
      </c>
      <c r="N182" s="214">
        <v>0</v>
      </c>
      <c r="O182" s="214">
        <v>0</v>
      </c>
      <c r="P182" s="214">
        <v>0</v>
      </c>
      <c r="Q182" s="214">
        <v>0</v>
      </c>
      <c r="R182" s="214">
        <v>0</v>
      </c>
      <c r="S182" s="214">
        <v>0</v>
      </c>
      <c r="T182" s="214">
        <v>0</v>
      </c>
      <c r="U182" s="214">
        <v>30403</v>
      </c>
      <c r="V182" s="214">
        <v>28077</v>
      </c>
      <c r="W182" s="214">
        <v>0</v>
      </c>
      <c r="X182" s="214">
        <v>0</v>
      </c>
      <c r="Y182" s="214">
        <v>0</v>
      </c>
      <c r="Z182" s="214">
        <v>0</v>
      </c>
      <c r="AA182" s="214">
        <v>155</v>
      </c>
      <c r="AB182" s="214">
        <v>126</v>
      </c>
      <c r="AC182" s="214">
        <v>0</v>
      </c>
      <c r="AD182" s="214">
        <v>0</v>
      </c>
      <c r="AE182" s="214">
        <v>50</v>
      </c>
      <c r="AF182" s="214">
        <v>0</v>
      </c>
    </row>
    <row r="183" spans="2:32" ht="30" customHeight="1" x14ac:dyDescent="0.6">
      <c r="B183" s="47" t="s">
        <v>107</v>
      </c>
      <c r="C183" s="214">
        <v>1513</v>
      </c>
      <c r="D183" s="214">
        <v>1937</v>
      </c>
      <c r="E183" s="214">
        <v>0</v>
      </c>
      <c r="F183" s="214">
        <v>14</v>
      </c>
      <c r="G183" s="214">
        <v>3</v>
      </c>
      <c r="H183" s="214">
        <v>0</v>
      </c>
      <c r="I183" s="214">
        <v>0</v>
      </c>
      <c r="J183" s="214">
        <v>0</v>
      </c>
      <c r="K183" s="214">
        <v>0</v>
      </c>
      <c r="L183" s="214">
        <v>0</v>
      </c>
      <c r="M183" s="214">
        <v>0</v>
      </c>
      <c r="N183" s="214">
        <v>0</v>
      </c>
      <c r="O183" s="214">
        <v>0</v>
      </c>
      <c r="P183" s="214">
        <v>0</v>
      </c>
      <c r="Q183" s="214">
        <v>0</v>
      </c>
      <c r="R183" s="214">
        <v>0</v>
      </c>
      <c r="S183" s="214">
        <v>37</v>
      </c>
      <c r="T183" s="214">
        <v>0</v>
      </c>
      <c r="U183" s="214">
        <v>55769</v>
      </c>
      <c r="V183" s="214">
        <v>52777</v>
      </c>
      <c r="W183" s="214">
        <v>0</v>
      </c>
      <c r="X183" s="214">
        <v>0</v>
      </c>
      <c r="Y183" s="214">
        <v>0</v>
      </c>
      <c r="Z183" s="214">
        <v>0</v>
      </c>
      <c r="AA183" s="214">
        <v>205</v>
      </c>
      <c r="AB183" s="214">
        <v>130</v>
      </c>
      <c r="AC183" s="214">
        <v>0</v>
      </c>
      <c r="AD183" s="214">
        <v>0</v>
      </c>
      <c r="AE183" s="214">
        <v>37</v>
      </c>
      <c r="AF183" s="214">
        <v>0</v>
      </c>
    </row>
    <row r="184" spans="2:32" ht="30" customHeight="1" x14ac:dyDescent="0.6">
      <c r="B184" s="47" t="s">
        <v>108</v>
      </c>
      <c r="C184" s="214">
        <v>3733</v>
      </c>
      <c r="D184" s="214">
        <v>3111</v>
      </c>
      <c r="E184" s="214">
        <v>0</v>
      </c>
      <c r="F184" s="214">
        <v>22</v>
      </c>
      <c r="G184" s="214">
        <v>29</v>
      </c>
      <c r="H184" s="214">
        <v>0</v>
      </c>
      <c r="I184" s="214">
        <v>0</v>
      </c>
      <c r="J184" s="214">
        <v>0</v>
      </c>
      <c r="K184" s="214">
        <v>0</v>
      </c>
      <c r="L184" s="214">
        <v>20</v>
      </c>
      <c r="M184" s="214">
        <v>0</v>
      </c>
      <c r="N184" s="214">
        <v>0</v>
      </c>
      <c r="O184" s="214">
        <v>0</v>
      </c>
      <c r="P184" s="214">
        <v>0</v>
      </c>
      <c r="Q184" s="214">
        <v>0</v>
      </c>
      <c r="R184" s="214">
        <v>0</v>
      </c>
      <c r="S184" s="214">
        <v>2</v>
      </c>
      <c r="T184" s="214">
        <v>0</v>
      </c>
      <c r="U184" s="214">
        <v>56225</v>
      </c>
      <c r="V184" s="214">
        <v>54048</v>
      </c>
      <c r="W184" s="214">
        <v>0</v>
      </c>
      <c r="X184" s="214">
        <v>0</v>
      </c>
      <c r="Y184" s="214">
        <v>0</v>
      </c>
      <c r="Z184" s="214">
        <v>0</v>
      </c>
      <c r="AA184" s="214">
        <v>223</v>
      </c>
      <c r="AB184" s="214">
        <v>155</v>
      </c>
      <c r="AC184" s="214">
        <v>0</v>
      </c>
      <c r="AD184" s="214">
        <v>60</v>
      </c>
      <c r="AE184" s="214">
        <v>72</v>
      </c>
      <c r="AF184" s="214">
        <v>0</v>
      </c>
    </row>
    <row r="185" spans="2:32" ht="30" customHeight="1" x14ac:dyDescent="0.6">
      <c r="B185" s="47" t="s">
        <v>109</v>
      </c>
      <c r="C185" s="214">
        <v>2632</v>
      </c>
      <c r="D185" s="214">
        <v>3153</v>
      </c>
      <c r="E185" s="214">
        <v>0</v>
      </c>
      <c r="F185" s="214">
        <v>24</v>
      </c>
      <c r="G185" s="214">
        <v>63</v>
      </c>
      <c r="H185" s="214">
        <v>0</v>
      </c>
      <c r="I185" s="214">
        <v>0</v>
      </c>
      <c r="J185" s="214">
        <v>2</v>
      </c>
      <c r="K185" s="214">
        <v>0</v>
      </c>
      <c r="L185" s="214">
        <v>0</v>
      </c>
      <c r="M185" s="214">
        <v>0</v>
      </c>
      <c r="N185" s="214">
        <v>0</v>
      </c>
      <c r="O185" s="214">
        <v>0</v>
      </c>
      <c r="P185" s="214">
        <v>0</v>
      </c>
      <c r="Q185" s="214">
        <v>0</v>
      </c>
      <c r="R185" s="214">
        <v>0</v>
      </c>
      <c r="S185" s="214">
        <v>0</v>
      </c>
      <c r="T185" s="214">
        <v>0</v>
      </c>
      <c r="U185" s="214">
        <v>38940</v>
      </c>
      <c r="V185" s="214">
        <v>33777</v>
      </c>
      <c r="W185" s="214">
        <v>0</v>
      </c>
      <c r="X185" s="214">
        <v>0</v>
      </c>
      <c r="Y185" s="214">
        <v>0</v>
      </c>
      <c r="Z185" s="214">
        <v>0</v>
      </c>
      <c r="AA185" s="214">
        <v>201</v>
      </c>
      <c r="AB185" s="214">
        <v>306</v>
      </c>
      <c r="AC185" s="214">
        <v>0</v>
      </c>
      <c r="AD185" s="214">
        <v>18</v>
      </c>
      <c r="AE185" s="214">
        <v>10</v>
      </c>
      <c r="AF185" s="214">
        <v>0</v>
      </c>
    </row>
    <row r="186" spans="2:32" ht="30" customHeight="1" x14ac:dyDescent="0.6">
      <c r="B186" s="47" t="s">
        <v>125</v>
      </c>
      <c r="C186" s="214">
        <v>2375</v>
      </c>
      <c r="D186" s="214">
        <v>2290</v>
      </c>
      <c r="E186" s="214">
        <v>0</v>
      </c>
      <c r="F186" s="214">
        <v>4</v>
      </c>
      <c r="G186" s="214">
        <v>5</v>
      </c>
      <c r="H186" s="214">
        <v>0</v>
      </c>
      <c r="I186" s="214">
        <v>0</v>
      </c>
      <c r="J186" s="214">
        <v>2</v>
      </c>
      <c r="K186" s="214">
        <v>0</v>
      </c>
      <c r="L186" s="214">
        <v>0</v>
      </c>
      <c r="M186" s="214">
        <v>0</v>
      </c>
      <c r="N186" s="214">
        <v>0</v>
      </c>
      <c r="O186" s="214">
        <v>0</v>
      </c>
      <c r="P186" s="214">
        <v>0</v>
      </c>
      <c r="Q186" s="214">
        <v>0</v>
      </c>
      <c r="R186" s="214">
        <v>0</v>
      </c>
      <c r="S186" s="214">
        <v>4</v>
      </c>
      <c r="T186" s="214">
        <v>0</v>
      </c>
      <c r="U186" s="214">
        <v>21102</v>
      </c>
      <c r="V186" s="214">
        <v>21240</v>
      </c>
      <c r="W186" s="214">
        <v>0</v>
      </c>
      <c r="X186" s="214">
        <v>0</v>
      </c>
      <c r="Y186" s="214">
        <v>0</v>
      </c>
      <c r="Z186" s="214">
        <v>0</v>
      </c>
      <c r="AA186" s="214">
        <v>215</v>
      </c>
      <c r="AB186" s="214">
        <v>248</v>
      </c>
      <c r="AC186" s="214">
        <v>0</v>
      </c>
      <c r="AD186" s="214">
        <v>6</v>
      </c>
      <c r="AE186" s="214">
        <v>0</v>
      </c>
      <c r="AF186" s="214">
        <v>0</v>
      </c>
    </row>
    <row r="187" spans="2:32" ht="30" customHeight="1" x14ac:dyDescent="0.6">
      <c r="B187" s="47" t="s">
        <v>110</v>
      </c>
      <c r="C187" s="214">
        <v>1707</v>
      </c>
      <c r="D187" s="214">
        <v>2106</v>
      </c>
      <c r="E187" s="214">
        <v>0</v>
      </c>
      <c r="F187" s="214">
        <v>0</v>
      </c>
      <c r="G187" s="214">
        <v>1</v>
      </c>
      <c r="H187" s="214">
        <v>0</v>
      </c>
      <c r="I187" s="214">
        <v>4</v>
      </c>
      <c r="J187" s="214">
        <v>2</v>
      </c>
      <c r="K187" s="214">
        <v>0</v>
      </c>
      <c r="L187" s="214">
        <v>0</v>
      </c>
      <c r="M187" s="214">
        <v>0</v>
      </c>
      <c r="N187" s="214">
        <v>0</v>
      </c>
      <c r="O187" s="214">
        <v>0</v>
      </c>
      <c r="P187" s="214">
        <v>0</v>
      </c>
      <c r="Q187" s="214">
        <v>0</v>
      </c>
      <c r="R187" s="214">
        <v>0</v>
      </c>
      <c r="S187" s="214">
        <v>0</v>
      </c>
      <c r="T187" s="214">
        <v>0</v>
      </c>
      <c r="U187" s="214">
        <v>19118</v>
      </c>
      <c r="V187" s="214">
        <v>16969</v>
      </c>
      <c r="W187" s="214">
        <v>0</v>
      </c>
      <c r="X187" s="214">
        <v>0</v>
      </c>
      <c r="Y187" s="214">
        <v>0</v>
      </c>
      <c r="Z187" s="214">
        <v>0</v>
      </c>
      <c r="AA187" s="214">
        <v>195</v>
      </c>
      <c r="AB187" s="214">
        <v>94</v>
      </c>
      <c r="AC187" s="214">
        <v>0</v>
      </c>
      <c r="AD187" s="214">
        <v>4</v>
      </c>
      <c r="AE187" s="214">
        <v>2</v>
      </c>
      <c r="AF187" s="214">
        <v>0</v>
      </c>
    </row>
    <row r="188" spans="2:32" ht="30" customHeight="1" x14ac:dyDescent="0.6">
      <c r="B188" s="47" t="s">
        <v>111</v>
      </c>
      <c r="C188" s="214">
        <v>2265</v>
      </c>
      <c r="D188" s="214">
        <v>2769</v>
      </c>
      <c r="E188" s="214">
        <v>0</v>
      </c>
      <c r="F188" s="214">
        <v>8</v>
      </c>
      <c r="G188" s="214">
        <v>24</v>
      </c>
      <c r="H188" s="214">
        <v>0</v>
      </c>
      <c r="I188" s="214">
        <v>4</v>
      </c>
      <c r="J188" s="214">
        <v>0</v>
      </c>
      <c r="K188" s="214">
        <v>0</v>
      </c>
      <c r="L188" s="214">
        <v>2</v>
      </c>
      <c r="M188" s="214">
        <v>3</v>
      </c>
      <c r="N188" s="214">
        <v>0</v>
      </c>
      <c r="O188" s="214">
        <v>0</v>
      </c>
      <c r="P188" s="214">
        <v>0</v>
      </c>
      <c r="Q188" s="214">
        <v>0</v>
      </c>
      <c r="R188" s="214">
        <v>2</v>
      </c>
      <c r="S188" s="214">
        <v>2</v>
      </c>
      <c r="T188" s="214">
        <v>0</v>
      </c>
      <c r="U188" s="214">
        <v>16072</v>
      </c>
      <c r="V188" s="214">
        <v>18944</v>
      </c>
      <c r="W188" s="214">
        <v>0</v>
      </c>
      <c r="X188" s="214">
        <v>0</v>
      </c>
      <c r="Y188" s="214">
        <v>0</v>
      </c>
      <c r="Z188" s="214">
        <v>0</v>
      </c>
      <c r="AA188" s="214">
        <v>139</v>
      </c>
      <c r="AB188" s="214">
        <v>187</v>
      </c>
      <c r="AC188" s="214">
        <v>0</v>
      </c>
      <c r="AD188" s="214">
        <v>49</v>
      </c>
      <c r="AE188" s="214">
        <v>45</v>
      </c>
      <c r="AF188" s="214">
        <v>0</v>
      </c>
    </row>
    <row r="189" spans="2:32" ht="30" customHeight="1" x14ac:dyDescent="0.6">
      <c r="B189" s="47" t="s">
        <v>112</v>
      </c>
      <c r="C189" s="214">
        <v>2501</v>
      </c>
      <c r="D189" s="214">
        <v>2448</v>
      </c>
      <c r="E189" s="214">
        <v>0</v>
      </c>
      <c r="F189" s="214">
        <v>55</v>
      </c>
      <c r="G189" s="214">
        <v>10</v>
      </c>
      <c r="H189" s="214">
        <v>0</v>
      </c>
      <c r="I189" s="214">
        <v>0</v>
      </c>
      <c r="J189" s="214">
        <v>6</v>
      </c>
      <c r="K189" s="214">
        <v>0</v>
      </c>
      <c r="L189" s="214">
        <v>1</v>
      </c>
      <c r="M189" s="214">
        <v>0</v>
      </c>
      <c r="N189" s="214">
        <v>0</v>
      </c>
      <c r="O189" s="214">
        <v>0</v>
      </c>
      <c r="P189" s="214">
        <v>0</v>
      </c>
      <c r="Q189" s="214">
        <v>0</v>
      </c>
      <c r="R189" s="214">
        <v>7</v>
      </c>
      <c r="S189" s="214">
        <v>0</v>
      </c>
      <c r="T189" s="214">
        <v>0</v>
      </c>
      <c r="U189" s="214">
        <v>13714</v>
      </c>
      <c r="V189" s="214">
        <v>12785</v>
      </c>
      <c r="W189" s="214">
        <v>0</v>
      </c>
      <c r="X189" s="214">
        <v>0</v>
      </c>
      <c r="Y189" s="214">
        <v>0</v>
      </c>
      <c r="Z189" s="214">
        <v>0</v>
      </c>
      <c r="AA189" s="214">
        <v>182</v>
      </c>
      <c r="AB189" s="214">
        <v>138</v>
      </c>
      <c r="AC189" s="214">
        <v>0</v>
      </c>
      <c r="AD189" s="214">
        <v>89</v>
      </c>
      <c r="AE189" s="214">
        <v>14</v>
      </c>
      <c r="AF189" s="214">
        <v>0</v>
      </c>
    </row>
    <row r="190" spans="2:32" ht="30" customHeight="1" x14ac:dyDescent="0.6">
      <c r="B190" s="47" t="s">
        <v>113</v>
      </c>
      <c r="C190" s="215">
        <v>29566</v>
      </c>
      <c r="D190" s="215">
        <v>31440</v>
      </c>
      <c r="E190" s="215">
        <v>1294</v>
      </c>
      <c r="F190" s="215">
        <v>155</v>
      </c>
      <c r="G190" s="215">
        <v>187</v>
      </c>
      <c r="H190" s="215">
        <v>10</v>
      </c>
      <c r="I190" s="215">
        <v>73</v>
      </c>
      <c r="J190" s="215">
        <v>91</v>
      </c>
      <c r="K190" s="215">
        <v>4</v>
      </c>
      <c r="L190" s="215">
        <v>98</v>
      </c>
      <c r="M190" s="215">
        <v>8</v>
      </c>
      <c r="N190" s="215">
        <v>16</v>
      </c>
      <c r="O190" s="215">
        <v>0</v>
      </c>
      <c r="P190" s="215">
        <v>0</v>
      </c>
      <c r="Q190" s="215">
        <v>0</v>
      </c>
      <c r="R190" s="215">
        <v>42</v>
      </c>
      <c r="S190" s="215">
        <v>79</v>
      </c>
      <c r="T190" s="215">
        <v>0</v>
      </c>
      <c r="U190" s="215">
        <v>324387</v>
      </c>
      <c r="V190" s="215">
        <v>319923</v>
      </c>
      <c r="W190" s="215">
        <v>8619</v>
      </c>
      <c r="X190" s="215">
        <v>0</v>
      </c>
      <c r="Y190" s="215">
        <v>0</v>
      </c>
      <c r="Z190" s="215">
        <v>0</v>
      </c>
      <c r="AA190" s="215">
        <v>2356</v>
      </c>
      <c r="AB190" s="215">
        <v>2070</v>
      </c>
      <c r="AC190" s="215">
        <v>99</v>
      </c>
      <c r="AD190" s="215">
        <v>249</v>
      </c>
      <c r="AE190" s="215">
        <v>435</v>
      </c>
      <c r="AF190" s="215">
        <v>0</v>
      </c>
    </row>
    <row r="191" spans="2:32" ht="30" customHeight="1" x14ac:dyDescent="0.6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</row>
  </sheetData>
  <mergeCells count="100">
    <mergeCell ref="I23:K23"/>
    <mergeCell ref="L23:N23"/>
    <mergeCell ref="C5:E5"/>
    <mergeCell ref="F5:H5"/>
    <mergeCell ref="I5:K5"/>
    <mergeCell ref="L5:N5"/>
    <mergeCell ref="C23:E23"/>
    <mergeCell ref="F23:H23"/>
    <mergeCell ref="AA5:AC5"/>
    <mergeCell ref="AD5:AF5"/>
    <mergeCell ref="O5:Q5"/>
    <mergeCell ref="R5:T5"/>
    <mergeCell ref="U5:W5"/>
    <mergeCell ref="X5:Z5"/>
    <mergeCell ref="U80:W80"/>
    <mergeCell ref="X80:Z80"/>
    <mergeCell ref="AA42:AC42"/>
    <mergeCell ref="AD42:AF42"/>
    <mergeCell ref="C42:E42"/>
    <mergeCell ref="F42:H42"/>
    <mergeCell ref="I42:K42"/>
    <mergeCell ref="L42:N42"/>
    <mergeCell ref="O42:Q42"/>
    <mergeCell ref="R42:T42"/>
    <mergeCell ref="C80:E80"/>
    <mergeCell ref="F80:H80"/>
    <mergeCell ref="I80:K80"/>
    <mergeCell ref="L80:N80"/>
    <mergeCell ref="O80:Q80"/>
    <mergeCell ref="R80:T80"/>
    <mergeCell ref="AA80:AC80"/>
    <mergeCell ref="AD80:AF80"/>
    <mergeCell ref="AA175:AC175"/>
    <mergeCell ref="AD175:AF175"/>
    <mergeCell ref="AA156:AC156"/>
    <mergeCell ref="AD156:AF156"/>
    <mergeCell ref="AA137:AC137"/>
    <mergeCell ref="AD137:AF137"/>
    <mergeCell ref="AA118:AC118"/>
    <mergeCell ref="AD118:AF118"/>
    <mergeCell ref="O175:Q175"/>
    <mergeCell ref="R175:T175"/>
    <mergeCell ref="U175:W175"/>
    <mergeCell ref="X175:Z175"/>
    <mergeCell ref="C175:E175"/>
    <mergeCell ref="F175:H175"/>
    <mergeCell ref="I175:K175"/>
    <mergeCell ref="L175:N175"/>
    <mergeCell ref="U156:W156"/>
    <mergeCell ref="X156:Z156"/>
    <mergeCell ref="C156:E156"/>
    <mergeCell ref="F156:H156"/>
    <mergeCell ref="I156:K156"/>
    <mergeCell ref="L156:N156"/>
    <mergeCell ref="R156:T156"/>
    <mergeCell ref="C137:E137"/>
    <mergeCell ref="F137:H137"/>
    <mergeCell ref="I137:K137"/>
    <mergeCell ref="L137:N137"/>
    <mergeCell ref="O156:Q156"/>
    <mergeCell ref="U118:W118"/>
    <mergeCell ref="X118:Z118"/>
    <mergeCell ref="O137:Q137"/>
    <mergeCell ref="R137:T137"/>
    <mergeCell ref="U137:W137"/>
    <mergeCell ref="X137:Z137"/>
    <mergeCell ref="U99:W99"/>
    <mergeCell ref="X99:Z99"/>
    <mergeCell ref="AA99:AC99"/>
    <mergeCell ref="AD99:AF99"/>
    <mergeCell ref="C118:E118"/>
    <mergeCell ref="F118:H118"/>
    <mergeCell ref="I118:K118"/>
    <mergeCell ref="L118:N118"/>
    <mergeCell ref="O118:Q118"/>
    <mergeCell ref="R118:T118"/>
    <mergeCell ref="C99:E99"/>
    <mergeCell ref="F99:H99"/>
    <mergeCell ref="I99:K99"/>
    <mergeCell ref="L99:N99"/>
    <mergeCell ref="O99:Q99"/>
    <mergeCell ref="R99:T99"/>
    <mergeCell ref="U61:W61"/>
    <mergeCell ref="X61:Z61"/>
    <mergeCell ref="AA61:AC61"/>
    <mergeCell ref="AD61:AF61"/>
    <mergeCell ref="O23:Q23"/>
    <mergeCell ref="R23:T23"/>
    <mergeCell ref="AA23:AC23"/>
    <mergeCell ref="AD23:AF23"/>
    <mergeCell ref="R61:T61"/>
    <mergeCell ref="X42:Z42"/>
    <mergeCell ref="U23:W23"/>
    <mergeCell ref="X23:Z23"/>
    <mergeCell ref="U42:W42"/>
    <mergeCell ref="C61:E61"/>
    <mergeCell ref="F61:H61"/>
    <mergeCell ref="I61:K61"/>
    <mergeCell ref="L61:N61"/>
    <mergeCell ref="O61:Q61"/>
  </mergeCells>
  <phoneticPr fontId="13" type="noConversion"/>
  <pageMargins left="0.35" right="0.3" top="0.54" bottom="0.76" header="0" footer="0.19685039370078741"/>
  <pageSetup paperSize="9" scale="90" orientation="landscape" r:id="rId1"/>
  <headerFooter alignWithMargins="0">
    <oddFooter>&amp;Lhttp://www.atta.or.th&amp;C&amp;A&amp;Rpage  &amp;P  of  &amp;N  pages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Z134"/>
  <sheetViews>
    <sheetView zoomScale="70" zoomScaleNormal="70" workbookViewId="0"/>
  </sheetViews>
  <sheetFormatPr defaultRowHeight="13.2" x14ac:dyDescent="0.25"/>
  <cols>
    <col min="1" max="1" width="11.33203125" customWidth="1"/>
    <col min="2" max="2" width="10.5546875" bestFit="1" customWidth="1"/>
    <col min="3" max="4" width="11" bestFit="1" customWidth="1"/>
    <col min="5" max="6" width="9.6640625" bestFit="1" customWidth="1"/>
    <col min="23" max="23" width="9.88671875" customWidth="1"/>
  </cols>
  <sheetData>
    <row r="1" spans="1:26" ht="23.4" x14ac:dyDescent="0.6">
      <c r="A1" s="18" t="s">
        <v>146</v>
      </c>
      <c r="G1" s="18"/>
    </row>
    <row r="2" spans="1:26" ht="23.4" x14ac:dyDescent="0.6">
      <c r="A2" s="18" t="str">
        <f>+'International Tourist M.'!C2</f>
        <v>Percentage of Tourists</v>
      </c>
    </row>
    <row r="3" spans="1:26" ht="23.4" x14ac:dyDescent="0.6">
      <c r="A3" s="18" t="str">
        <f>+'International Tourist M.'!C3</f>
        <v>As of January 2020   (1-20)</v>
      </c>
      <c r="B3" s="11"/>
      <c r="C3" s="12"/>
      <c r="D3" s="12"/>
      <c r="E3" s="11"/>
      <c r="F3" s="11"/>
      <c r="G3" s="11"/>
      <c r="H3" s="12"/>
      <c r="I3" s="12"/>
      <c r="J3" s="11"/>
      <c r="K3" s="11"/>
      <c r="L3" s="11"/>
      <c r="M3" s="12"/>
      <c r="N3" s="12"/>
      <c r="O3" s="11"/>
      <c r="P3" s="11"/>
      <c r="Q3" s="11"/>
      <c r="R3" s="12"/>
      <c r="S3" s="12"/>
      <c r="T3" s="11"/>
      <c r="U3" s="11"/>
    </row>
    <row r="4" spans="1:26" ht="20.399999999999999" x14ac:dyDescent="0.55000000000000004">
      <c r="A4" s="336" t="s">
        <v>101</v>
      </c>
      <c r="B4" s="359" t="s">
        <v>4</v>
      </c>
      <c r="C4" s="359"/>
      <c r="D4" s="360"/>
      <c r="E4" s="76" t="s">
        <v>147</v>
      </c>
      <c r="F4" s="76" t="s">
        <v>147</v>
      </c>
      <c r="G4" s="359" t="s">
        <v>5</v>
      </c>
      <c r="H4" s="359"/>
      <c r="I4" s="360"/>
      <c r="J4" s="76" t="s">
        <v>147</v>
      </c>
      <c r="K4" s="76" t="s">
        <v>147</v>
      </c>
      <c r="L4" s="359" t="s">
        <v>6</v>
      </c>
      <c r="M4" s="359"/>
      <c r="N4" s="360"/>
      <c r="O4" s="76" t="s">
        <v>147</v>
      </c>
      <c r="P4" s="76" t="s">
        <v>147</v>
      </c>
      <c r="Q4" s="359" t="s">
        <v>7</v>
      </c>
      <c r="R4" s="359"/>
      <c r="S4" s="360"/>
      <c r="T4" s="76" t="s">
        <v>147</v>
      </c>
      <c r="U4" s="76" t="s">
        <v>147</v>
      </c>
    </row>
    <row r="5" spans="1:26" ht="20.399999999999999" x14ac:dyDescent="0.55000000000000004">
      <c r="A5" s="337"/>
      <c r="B5" s="34">
        <v>2018</v>
      </c>
      <c r="C5" s="34">
        <v>2019</v>
      </c>
      <c r="D5" s="34">
        <v>2020</v>
      </c>
      <c r="E5" s="10" t="s">
        <v>350</v>
      </c>
      <c r="F5" s="10" t="s">
        <v>351</v>
      </c>
      <c r="G5" s="34">
        <v>2018</v>
      </c>
      <c r="H5" s="34">
        <v>2019</v>
      </c>
      <c r="I5" s="34">
        <v>2020</v>
      </c>
      <c r="J5" s="10" t="s">
        <v>350</v>
      </c>
      <c r="K5" s="10" t="s">
        <v>351</v>
      </c>
      <c r="L5" s="34">
        <v>2018</v>
      </c>
      <c r="M5" s="34">
        <v>2019</v>
      </c>
      <c r="N5" s="34">
        <v>2020</v>
      </c>
      <c r="O5" s="10" t="s">
        <v>350</v>
      </c>
      <c r="P5" s="10" t="s">
        <v>351</v>
      </c>
      <c r="Q5" s="34">
        <v>2018</v>
      </c>
      <c r="R5" s="34">
        <v>2019</v>
      </c>
      <c r="S5" s="34">
        <v>2020</v>
      </c>
      <c r="T5" s="10" t="s">
        <v>350</v>
      </c>
      <c r="U5" s="10" t="s">
        <v>351</v>
      </c>
      <c r="Z5" s="92"/>
    </row>
    <row r="6" spans="1:26" ht="21" x14ac:dyDescent="0.6">
      <c r="A6" s="46" t="s">
        <v>102</v>
      </c>
      <c r="B6" s="13">
        <f>+'International Tourist M.'!U26</f>
        <v>320448</v>
      </c>
      <c r="C6" s="13">
        <f>+'International Tourist M.'!V26</f>
        <v>284129</v>
      </c>
      <c r="D6" s="13">
        <f>+'International Tourist M.'!W26</f>
        <v>174930</v>
      </c>
      <c r="E6" s="205">
        <f t="shared" ref="E6:E18" si="0">IFERROR(((D6-B6)/B6*100),0)</f>
        <v>-45.410799880167765</v>
      </c>
      <c r="F6" s="205">
        <f t="shared" ref="F6:F18" si="1">IFERROR(((D6-C6)/C6*100),0)</f>
        <v>-38.432894917449467</v>
      </c>
      <c r="G6" s="13">
        <f>+'International Tourist M.'!I83</f>
        <v>18112</v>
      </c>
      <c r="H6" s="13">
        <f>+'International Tourist M.'!J83</f>
        <v>17723</v>
      </c>
      <c r="I6" s="13">
        <f>+'International Tourist M.'!K83</f>
        <v>10511</v>
      </c>
      <c r="J6" s="205">
        <f t="shared" ref="J6:J18" si="2">IFERROR(((I6-G6)/G6*100),0)</f>
        <v>-41.966651943462892</v>
      </c>
      <c r="K6" s="205">
        <f t="shared" ref="K6:K18" si="3">IFERROR(((I6-H6)/H6*100),0)</f>
        <v>-40.692884951757605</v>
      </c>
      <c r="L6" s="13">
        <f>+'International Tourist M.'!U83</f>
        <v>30818</v>
      </c>
      <c r="M6" s="13">
        <f>+'International Tourist M.'!V83</f>
        <v>25059</v>
      </c>
      <c r="N6" s="13">
        <f>+'International Tourist M.'!W83</f>
        <v>13820</v>
      </c>
      <c r="O6" s="205">
        <f t="shared" ref="O6:O18" si="4">IFERROR(((N6-L6)/L6*100),0)</f>
        <v>-55.156077616977093</v>
      </c>
      <c r="P6" s="205">
        <f t="shared" ref="P6:P18" si="5">IFERROR(((N6-M6)/M6*100),0)</f>
        <v>-44.850153637415701</v>
      </c>
      <c r="Q6" s="13">
        <f>+'International Tourist M.'!AD140</f>
        <v>1497</v>
      </c>
      <c r="R6" s="13">
        <f>+'International Tourist M.'!AE140</f>
        <v>1122</v>
      </c>
      <c r="S6" s="13">
        <f>+'International Tourist M.'!AF140</f>
        <v>770</v>
      </c>
      <c r="T6" s="205">
        <f t="shared" ref="T6:T18" si="6">IFERROR(((S6-Q6)/Q6*100),0)</f>
        <v>-48.563794255177022</v>
      </c>
      <c r="U6" s="205">
        <f t="shared" ref="U6:U18" si="7">IFERROR(((S6-R6)/R6*100),0)</f>
        <v>-31.372549019607842</v>
      </c>
    </row>
    <row r="7" spans="1:26" ht="21" x14ac:dyDescent="0.6">
      <c r="A7" s="47" t="s">
        <v>103</v>
      </c>
      <c r="B7" s="13">
        <f>+'International Tourist M.'!U27</f>
        <v>323821</v>
      </c>
      <c r="C7" s="13">
        <f>+'International Tourist M.'!V27</f>
        <v>268000</v>
      </c>
      <c r="D7" s="13">
        <f>+'International Tourist M.'!W27</f>
        <v>0</v>
      </c>
      <c r="E7" s="205">
        <f t="shared" si="0"/>
        <v>-100</v>
      </c>
      <c r="F7" s="205">
        <f t="shared" si="1"/>
        <v>-100</v>
      </c>
      <c r="G7" s="13">
        <f>+'International Tourist M.'!I84</f>
        <v>22348</v>
      </c>
      <c r="H7" s="13">
        <f>+'International Tourist M.'!J84</f>
        <v>20396</v>
      </c>
      <c r="I7" s="13">
        <f>+'International Tourist M.'!K84</f>
        <v>0</v>
      </c>
      <c r="J7" s="205">
        <f t="shared" si="2"/>
        <v>-100</v>
      </c>
      <c r="K7" s="205">
        <f t="shared" si="3"/>
        <v>-100</v>
      </c>
      <c r="L7" s="13">
        <f>+'International Tourist M.'!U84</f>
        <v>21778</v>
      </c>
      <c r="M7" s="13">
        <f>+'International Tourist M.'!V84</f>
        <v>25983</v>
      </c>
      <c r="N7" s="13">
        <f>+'International Tourist M.'!W84</f>
        <v>0</v>
      </c>
      <c r="O7" s="205">
        <f t="shared" si="4"/>
        <v>-100</v>
      </c>
      <c r="P7" s="205">
        <f t="shared" si="5"/>
        <v>-100</v>
      </c>
      <c r="Q7" s="13">
        <f>+'International Tourist M.'!AD141</f>
        <v>771</v>
      </c>
      <c r="R7" s="13">
        <f>+'International Tourist M.'!AE141</f>
        <v>1497</v>
      </c>
      <c r="S7" s="13">
        <f>+'International Tourist M.'!AF141</f>
        <v>0</v>
      </c>
      <c r="T7" s="205">
        <f t="shared" si="6"/>
        <v>-100</v>
      </c>
      <c r="U7" s="205">
        <f t="shared" si="7"/>
        <v>-100</v>
      </c>
    </row>
    <row r="8" spans="1:26" ht="21" x14ac:dyDescent="0.6">
      <c r="A8" s="47" t="s">
        <v>104</v>
      </c>
      <c r="B8" s="13">
        <f>+'International Tourist M.'!U28</f>
        <v>360792</v>
      </c>
      <c r="C8" s="13">
        <f>+'International Tourist M.'!V28</f>
        <v>328717</v>
      </c>
      <c r="D8" s="13">
        <f>+'International Tourist M.'!W28</f>
        <v>0</v>
      </c>
      <c r="E8" s="205">
        <f t="shared" si="0"/>
        <v>-100</v>
      </c>
      <c r="F8" s="205">
        <f t="shared" si="1"/>
        <v>-100</v>
      </c>
      <c r="G8" s="13">
        <f>+'International Tourist M.'!I85</f>
        <v>18902</v>
      </c>
      <c r="H8" s="13">
        <f>+'International Tourist M.'!J85</f>
        <v>16019</v>
      </c>
      <c r="I8" s="13">
        <f>+'International Tourist M.'!K85</f>
        <v>0</v>
      </c>
      <c r="J8" s="205">
        <f t="shared" si="2"/>
        <v>-100</v>
      </c>
      <c r="K8" s="205">
        <f t="shared" si="3"/>
        <v>-100</v>
      </c>
      <c r="L8" s="13">
        <f>+'International Tourist M.'!U85</f>
        <v>28622</v>
      </c>
      <c r="M8" s="13">
        <f>+'International Tourist M.'!V85</f>
        <v>25283</v>
      </c>
      <c r="N8" s="13">
        <f>+'International Tourist M.'!W85</f>
        <v>0</v>
      </c>
      <c r="O8" s="205">
        <f t="shared" si="4"/>
        <v>-100</v>
      </c>
      <c r="P8" s="205">
        <f t="shared" si="5"/>
        <v>-100</v>
      </c>
      <c r="Q8" s="13">
        <f>+'International Tourist M.'!AD142</f>
        <v>1697</v>
      </c>
      <c r="R8" s="13">
        <f>+'International Tourist M.'!AE142</f>
        <v>1378</v>
      </c>
      <c r="S8" s="13">
        <f>+'International Tourist M.'!AF142</f>
        <v>0</v>
      </c>
      <c r="T8" s="205">
        <f t="shared" si="6"/>
        <v>-100</v>
      </c>
      <c r="U8" s="205">
        <f t="shared" si="7"/>
        <v>-100</v>
      </c>
    </row>
    <row r="9" spans="1:26" ht="21" x14ac:dyDescent="0.6">
      <c r="A9" s="47" t="s">
        <v>105</v>
      </c>
      <c r="B9" s="13">
        <f>+'International Tourist M.'!U29</f>
        <v>328059</v>
      </c>
      <c r="C9" s="13">
        <f>+'International Tourist M.'!V29</f>
        <v>279624</v>
      </c>
      <c r="D9" s="13">
        <f>+'International Tourist M.'!W29</f>
        <v>0</v>
      </c>
      <c r="E9" s="205">
        <f t="shared" si="0"/>
        <v>-100</v>
      </c>
      <c r="F9" s="205">
        <f t="shared" si="1"/>
        <v>-100</v>
      </c>
      <c r="G9" s="13">
        <f>+'International Tourist M.'!I86</f>
        <v>10048</v>
      </c>
      <c r="H9" s="13">
        <f>+'International Tourist M.'!J86</f>
        <v>9500</v>
      </c>
      <c r="I9" s="13">
        <f>+'International Tourist M.'!K86</f>
        <v>0</v>
      </c>
      <c r="J9" s="205">
        <f t="shared" si="2"/>
        <v>-100</v>
      </c>
      <c r="K9" s="205">
        <f t="shared" si="3"/>
        <v>-100</v>
      </c>
      <c r="L9" s="13">
        <f>+'International Tourist M.'!U86</f>
        <v>18950</v>
      </c>
      <c r="M9" s="13">
        <f>+'International Tourist M.'!V86</f>
        <v>14423</v>
      </c>
      <c r="N9" s="13">
        <f>+'International Tourist M.'!W86</f>
        <v>0</v>
      </c>
      <c r="O9" s="205">
        <f t="shared" si="4"/>
        <v>-100</v>
      </c>
      <c r="P9" s="205">
        <f t="shared" si="5"/>
        <v>-100</v>
      </c>
      <c r="Q9" s="13">
        <f>+'International Tourist M.'!AD143</f>
        <v>1366</v>
      </c>
      <c r="R9" s="13">
        <f>+'International Tourist M.'!AE143</f>
        <v>1389</v>
      </c>
      <c r="S9" s="13">
        <f>+'International Tourist M.'!AF143</f>
        <v>0</v>
      </c>
      <c r="T9" s="205">
        <f t="shared" si="6"/>
        <v>-100</v>
      </c>
      <c r="U9" s="205">
        <f t="shared" si="7"/>
        <v>-100</v>
      </c>
    </row>
    <row r="10" spans="1:26" ht="21" x14ac:dyDescent="0.6">
      <c r="A10" s="47" t="s">
        <v>106</v>
      </c>
      <c r="B10" s="13">
        <f>+'International Tourist M.'!U30</f>
        <v>305307</v>
      </c>
      <c r="C10" s="13">
        <f>+'International Tourist M.'!V30</f>
        <v>234744</v>
      </c>
      <c r="D10" s="13">
        <f>+'International Tourist M.'!W30</f>
        <v>0</v>
      </c>
      <c r="E10" s="205">
        <f t="shared" si="0"/>
        <v>-100</v>
      </c>
      <c r="F10" s="205">
        <f t="shared" si="1"/>
        <v>-100</v>
      </c>
      <c r="G10" s="13">
        <f>+'International Tourist M.'!I87</f>
        <v>11417</v>
      </c>
      <c r="H10" s="13">
        <f>+'International Tourist M.'!J87</f>
        <v>10070</v>
      </c>
      <c r="I10" s="13">
        <f>+'International Tourist M.'!K87</f>
        <v>0</v>
      </c>
      <c r="J10" s="205">
        <f t="shared" si="2"/>
        <v>-100</v>
      </c>
      <c r="K10" s="205">
        <f t="shared" si="3"/>
        <v>-100</v>
      </c>
      <c r="L10" s="13">
        <f>+'International Tourist M.'!U87</f>
        <v>17071</v>
      </c>
      <c r="M10" s="13">
        <f>+'International Tourist M.'!V87</f>
        <v>11721</v>
      </c>
      <c r="N10" s="13">
        <f>+'International Tourist M.'!W87</f>
        <v>0</v>
      </c>
      <c r="O10" s="205">
        <f t="shared" si="4"/>
        <v>-100</v>
      </c>
      <c r="P10" s="205">
        <f t="shared" si="5"/>
        <v>-100</v>
      </c>
      <c r="Q10" s="13">
        <f>+'International Tourist M.'!AD144</f>
        <v>1087</v>
      </c>
      <c r="R10" s="13">
        <f>+'International Tourist M.'!AE144</f>
        <v>1047</v>
      </c>
      <c r="S10" s="13">
        <f>+'International Tourist M.'!AF144</f>
        <v>0</v>
      </c>
      <c r="T10" s="205">
        <f t="shared" si="6"/>
        <v>-100</v>
      </c>
      <c r="U10" s="205">
        <f t="shared" si="7"/>
        <v>-100</v>
      </c>
    </row>
    <row r="11" spans="1:26" ht="21" x14ac:dyDescent="0.6">
      <c r="A11" s="47" t="s">
        <v>107</v>
      </c>
      <c r="B11" s="13">
        <f>+'International Tourist M.'!U31</f>
        <v>269699</v>
      </c>
      <c r="C11" s="13">
        <f>+'International Tourist M.'!V31</f>
        <v>228678</v>
      </c>
      <c r="D11" s="13">
        <f>+'International Tourist M.'!W31</f>
        <v>0</v>
      </c>
      <c r="E11" s="205">
        <f t="shared" si="0"/>
        <v>-100</v>
      </c>
      <c r="F11" s="205">
        <f t="shared" si="1"/>
        <v>-100</v>
      </c>
      <c r="G11" s="13">
        <f>+'International Tourist M.'!I88</f>
        <v>15284</v>
      </c>
      <c r="H11" s="13">
        <f>+'International Tourist M.'!J88</f>
        <v>14252</v>
      </c>
      <c r="I11" s="13">
        <f>+'International Tourist M.'!K88</f>
        <v>0</v>
      </c>
      <c r="J11" s="205">
        <f t="shared" si="2"/>
        <v>-100</v>
      </c>
      <c r="K11" s="205">
        <f t="shared" si="3"/>
        <v>-100</v>
      </c>
      <c r="L11" s="13">
        <f>+'International Tourist M.'!U88</f>
        <v>22085</v>
      </c>
      <c r="M11" s="13">
        <f>+'International Tourist M.'!V88</f>
        <v>14896</v>
      </c>
      <c r="N11" s="13">
        <f>+'International Tourist M.'!W88</f>
        <v>0</v>
      </c>
      <c r="O11" s="205">
        <f t="shared" si="4"/>
        <v>-100</v>
      </c>
      <c r="P11" s="205">
        <f t="shared" si="5"/>
        <v>-100</v>
      </c>
      <c r="Q11" s="13">
        <f>+'International Tourist M.'!AD145</f>
        <v>1657</v>
      </c>
      <c r="R11" s="13">
        <f>+'International Tourist M.'!AE145</f>
        <v>1109</v>
      </c>
      <c r="S11" s="13">
        <f>+'International Tourist M.'!AF145</f>
        <v>0</v>
      </c>
      <c r="T11" s="205">
        <f t="shared" si="6"/>
        <v>-100</v>
      </c>
      <c r="U11" s="205">
        <f t="shared" si="7"/>
        <v>-100</v>
      </c>
    </row>
    <row r="12" spans="1:26" ht="21" x14ac:dyDescent="0.6">
      <c r="A12" s="47" t="s">
        <v>108</v>
      </c>
      <c r="B12" s="13">
        <f>+'International Tourist M.'!U32</f>
        <v>246451</v>
      </c>
      <c r="C12" s="13">
        <f>+'International Tourist M.'!V32</f>
        <v>250198</v>
      </c>
      <c r="D12" s="13">
        <f>+'International Tourist M.'!W32</f>
        <v>0</v>
      </c>
      <c r="E12" s="205">
        <f t="shared" si="0"/>
        <v>-100</v>
      </c>
      <c r="F12" s="205">
        <f t="shared" si="1"/>
        <v>-100</v>
      </c>
      <c r="G12" s="13">
        <f>+'International Tourist M.'!I89</f>
        <v>12397</v>
      </c>
      <c r="H12" s="13">
        <f>+'International Tourist M.'!J89</f>
        <v>11533</v>
      </c>
      <c r="I12" s="13">
        <f>+'International Tourist M.'!K89</f>
        <v>0</v>
      </c>
      <c r="J12" s="205">
        <f t="shared" si="2"/>
        <v>-100</v>
      </c>
      <c r="K12" s="205">
        <f t="shared" si="3"/>
        <v>-100</v>
      </c>
      <c r="L12" s="13">
        <f>+'International Tourist M.'!U89</f>
        <v>15149</v>
      </c>
      <c r="M12" s="13">
        <f>+'International Tourist M.'!V89</f>
        <v>15497</v>
      </c>
      <c r="N12" s="13">
        <f>+'International Tourist M.'!W89</f>
        <v>0</v>
      </c>
      <c r="O12" s="205">
        <f t="shared" si="4"/>
        <v>-100</v>
      </c>
      <c r="P12" s="205">
        <f t="shared" si="5"/>
        <v>-100</v>
      </c>
      <c r="Q12" s="13">
        <f>+'International Tourist M.'!AD146</f>
        <v>1723</v>
      </c>
      <c r="R12" s="13">
        <f>+'International Tourist M.'!AE146</f>
        <v>1433</v>
      </c>
      <c r="S12" s="13">
        <f>+'International Tourist M.'!AF146</f>
        <v>0</v>
      </c>
      <c r="T12" s="205">
        <f t="shared" si="6"/>
        <v>-100</v>
      </c>
      <c r="U12" s="205">
        <f t="shared" si="7"/>
        <v>-100</v>
      </c>
    </row>
    <row r="13" spans="1:26" ht="21" x14ac:dyDescent="0.6">
      <c r="A13" s="47" t="s">
        <v>109</v>
      </c>
      <c r="B13" s="13">
        <f>+'International Tourist M.'!U33</f>
        <v>219394</v>
      </c>
      <c r="C13" s="13">
        <f>+'International Tourist M.'!V33</f>
        <v>259049</v>
      </c>
      <c r="D13" s="13">
        <f>+'International Tourist M.'!W33</f>
        <v>0</v>
      </c>
      <c r="E13" s="205">
        <f t="shared" si="0"/>
        <v>-100</v>
      </c>
      <c r="F13" s="205">
        <f t="shared" si="1"/>
        <v>-100</v>
      </c>
      <c r="G13" s="13">
        <f>+'International Tourist M.'!I90</f>
        <v>13816</v>
      </c>
      <c r="H13" s="13">
        <f>+'International Tourist M.'!J90</f>
        <v>13306</v>
      </c>
      <c r="I13" s="13">
        <f>+'International Tourist M.'!K90</f>
        <v>0</v>
      </c>
      <c r="J13" s="205">
        <f t="shared" si="2"/>
        <v>-100</v>
      </c>
      <c r="K13" s="205">
        <f t="shared" si="3"/>
        <v>-100</v>
      </c>
      <c r="L13" s="13">
        <f>+'International Tourist M.'!U90</f>
        <v>14859</v>
      </c>
      <c r="M13" s="13">
        <f>+'International Tourist M.'!V90</f>
        <v>13654</v>
      </c>
      <c r="N13" s="13">
        <f>+'International Tourist M.'!W90</f>
        <v>0</v>
      </c>
      <c r="O13" s="205">
        <f t="shared" si="4"/>
        <v>-100</v>
      </c>
      <c r="P13" s="205">
        <f t="shared" si="5"/>
        <v>-100</v>
      </c>
      <c r="Q13" s="13">
        <f>+'International Tourist M.'!AD147</f>
        <v>1921</v>
      </c>
      <c r="R13" s="13">
        <f>+'International Tourist M.'!AE147</f>
        <v>2038</v>
      </c>
      <c r="S13" s="13">
        <f>+'International Tourist M.'!AF147</f>
        <v>0</v>
      </c>
      <c r="T13" s="205">
        <f t="shared" si="6"/>
        <v>-100</v>
      </c>
      <c r="U13" s="205">
        <f t="shared" si="7"/>
        <v>-100</v>
      </c>
    </row>
    <row r="14" spans="1:26" ht="21" x14ac:dyDescent="0.6">
      <c r="A14" s="47" t="s">
        <v>125</v>
      </c>
      <c r="B14" s="13">
        <f>+'International Tourist M.'!U34</f>
        <v>166908</v>
      </c>
      <c r="C14" s="13">
        <f>+'International Tourist M.'!V34</f>
        <v>235182</v>
      </c>
      <c r="D14" s="13">
        <f>+'International Tourist M.'!W34</f>
        <v>0</v>
      </c>
      <c r="E14" s="205">
        <f t="shared" si="0"/>
        <v>-100</v>
      </c>
      <c r="F14" s="205">
        <f t="shared" si="1"/>
        <v>-100</v>
      </c>
      <c r="G14" s="13">
        <f>+'International Tourist M.'!I91</f>
        <v>13390</v>
      </c>
      <c r="H14" s="13">
        <f>+'International Tourist M.'!J91</f>
        <v>13712</v>
      </c>
      <c r="I14" s="13">
        <f>+'International Tourist M.'!K91</f>
        <v>0</v>
      </c>
      <c r="J14" s="205">
        <f t="shared" si="2"/>
        <v>-100</v>
      </c>
      <c r="K14" s="205">
        <f t="shared" si="3"/>
        <v>-100</v>
      </c>
      <c r="L14" s="13">
        <f>+'International Tourist M.'!U91</f>
        <v>13733</v>
      </c>
      <c r="M14" s="13">
        <f>+'International Tourist M.'!V91</f>
        <v>14188</v>
      </c>
      <c r="N14" s="13">
        <f>+'International Tourist M.'!W91</f>
        <v>0</v>
      </c>
      <c r="O14" s="205">
        <f t="shared" si="4"/>
        <v>-100</v>
      </c>
      <c r="P14" s="205">
        <f t="shared" si="5"/>
        <v>-100</v>
      </c>
      <c r="Q14" s="13">
        <f>+'International Tourist M.'!AD148</f>
        <v>1945</v>
      </c>
      <c r="R14" s="13">
        <f>+'International Tourist M.'!AE148</f>
        <v>2077</v>
      </c>
      <c r="S14" s="13">
        <f>+'International Tourist M.'!AF148</f>
        <v>0</v>
      </c>
      <c r="T14" s="205">
        <f t="shared" si="6"/>
        <v>-100</v>
      </c>
      <c r="U14" s="205">
        <f t="shared" si="7"/>
        <v>-100</v>
      </c>
    </row>
    <row r="15" spans="1:26" ht="21" x14ac:dyDescent="0.6">
      <c r="A15" s="47" t="s">
        <v>110</v>
      </c>
      <c r="B15" s="13">
        <f>+'International Tourist M.'!U35</f>
        <v>193353</v>
      </c>
      <c r="C15" s="13">
        <f>+'International Tourist M.'!V35</f>
        <v>241219</v>
      </c>
      <c r="D15" s="13">
        <f>+'International Tourist M.'!W35</f>
        <v>0</v>
      </c>
      <c r="E15" s="205">
        <f t="shared" si="0"/>
        <v>-100</v>
      </c>
      <c r="F15" s="205">
        <f t="shared" si="1"/>
        <v>-100</v>
      </c>
      <c r="G15" s="13">
        <f>+'International Tourist M.'!I92</f>
        <v>15087</v>
      </c>
      <c r="H15" s="13">
        <f>+'International Tourist M.'!J92</f>
        <v>15358</v>
      </c>
      <c r="I15" s="13">
        <f>+'International Tourist M.'!K92</f>
        <v>0</v>
      </c>
      <c r="J15" s="205">
        <f t="shared" si="2"/>
        <v>-100</v>
      </c>
      <c r="K15" s="205">
        <f t="shared" si="3"/>
        <v>-100</v>
      </c>
      <c r="L15" s="13">
        <f>+'International Tourist M.'!U92</f>
        <v>18554</v>
      </c>
      <c r="M15" s="13">
        <f>+'International Tourist M.'!V92</f>
        <v>18424</v>
      </c>
      <c r="N15" s="13">
        <f>+'International Tourist M.'!W92</f>
        <v>0</v>
      </c>
      <c r="O15" s="205">
        <f t="shared" si="4"/>
        <v>-100</v>
      </c>
      <c r="P15" s="205">
        <f t="shared" si="5"/>
        <v>-100</v>
      </c>
      <c r="Q15" s="13">
        <f>+'International Tourist M.'!AD149</f>
        <v>2377</v>
      </c>
      <c r="R15" s="13">
        <f>+'International Tourist M.'!AE149</f>
        <v>1145</v>
      </c>
      <c r="S15" s="13">
        <f>+'International Tourist M.'!AF149</f>
        <v>0</v>
      </c>
      <c r="T15" s="205">
        <f t="shared" si="6"/>
        <v>-100</v>
      </c>
      <c r="U15" s="205">
        <f t="shared" si="7"/>
        <v>-100</v>
      </c>
    </row>
    <row r="16" spans="1:26" ht="21" x14ac:dyDescent="0.6">
      <c r="A16" s="47" t="s">
        <v>111</v>
      </c>
      <c r="B16" s="13">
        <f>+'International Tourist M.'!U36</f>
        <v>205381</v>
      </c>
      <c r="C16" s="13">
        <f>+'International Tourist M.'!V36</f>
        <v>248639</v>
      </c>
      <c r="D16" s="13">
        <f>+'International Tourist M.'!W36</f>
        <v>0</v>
      </c>
      <c r="E16" s="205">
        <f t="shared" si="0"/>
        <v>-100</v>
      </c>
      <c r="F16" s="205">
        <f t="shared" si="1"/>
        <v>-100</v>
      </c>
      <c r="G16" s="13">
        <f>+'International Tourist M.'!I93</f>
        <v>20113</v>
      </c>
      <c r="H16" s="13">
        <f>+'International Tourist M.'!J93</f>
        <v>20828</v>
      </c>
      <c r="I16" s="13">
        <f>+'International Tourist M.'!K93</f>
        <v>0</v>
      </c>
      <c r="J16" s="205">
        <f t="shared" si="2"/>
        <v>-100</v>
      </c>
      <c r="K16" s="205">
        <f t="shared" si="3"/>
        <v>-100</v>
      </c>
      <c r="L16" s="13">
        <f>+'International Tourist M.'!U93</f>
        <v>24710</v>
      </c>
      <c r="M16" s="13">
        <f>+'International Tourist M.'!V93</f>
        <v>22519</v>
      </c>
      <c r="N16" s="13">
        <f>+'International Tourist M.'!W93</f>
        <v>0</v>
      </c>
      <c r="O16" s="205">
        <f t="shared" si="4"/>
        <v>-100</v>
      </c>
      <c r="P16" s="205">
        <f t="shared" si="5"/>
        <v>-100</v>
      </c>
      <c r="Q16" s="13">
        <f>+'International Tourist M.'!AD150</f>
        <v>3095</v>
      </c>
      <c r="R16" s="13">
        <f>+'International Tourist M.'!AE150</f>
        <v>2342</v>
      </c>
      <c r="S16" s="13">
        <f>+'International Tourist M.'!AF150</f>
        <v>0</v>
      </c>
      <c r="T16" s="205">
        <f t="shared" si="6"/>
        <v>-100</v>
      </c>
      <c r="U16" s="205">
        <f t="shared" si="7"/>
        <v>-100</v>
      </c>
    </row>
    <row r="17" spans="1:23" ht="21" x14ac:dyDescent="0.6">
      <c r="A17" s="47" t="s">
        <v>112</v>
      </c>
      <c r="B17" s="13">
        <f>+'International Tourist M.'!U37</f>
        <v>252049</v>
      </c>
      <c r="C17" s="13">
        <f>+'International Tourist M.'!V37</f>
        <v>267526</v>
      </c>
      <c r="D17" s="13">
        <f>+'International Tourist M.'!W37</f>
        <v>0</v>
      </c>
      <c r="E17" s="205">
        <f t="shared" si="0"/>
        <v>-100</v>
      </c>
      <c r="F17" s="205">
        <f t="shared" si="1"/>
        <v>-100</v>
      </c>
      <c r="G17" s="13">
        <f>+'International Tourist M.'!I94</f>
        <v>12601</v>
      </c>
      <c r="H17" s="13">
        <f>+'International Tourist M.'!J94</f>
        <v>13153</v>
      </c>
      <c r="I17" s="13">
        <f>+'International Tourist M.'!K94</f>
        <v>0</v>
      </c>
      <c r="J17" s="205">
        <f t="shared" si="2"/>
        <v>-100</v>
      </c>
      <c r="K17" s="205">
        <f t="shared" si="3"/>
        <v>-100</v>
      </c>
      <c r="L17" s="13">
        <f>+'International Tourist M.'!U94</f>
        <v>23717</v>
      </c>
      <c r="M17" s="13">
        <f>+'International Tourist M.'!V94</f>
        <v>19621</v>
      </c>
      <c r="N17" s="13">
        <f>+'International Tourist M.'!W94</f>
        <v>0</v>
      </c>
      <c r="O17" s="205">
        <f t="shared" si="4"/>
        <v>-100</v>
      </c>
      <c r="P17" s="205">
        <f t="shared" si="5"/>
        <v>-100</v>
      </c>
      <c r="Q17" s="13">
        <f>+'International Tourist M.'!AD151</f>
        <v>2203</v>
      </c>
      <c r="R17" s="13">
        <f>+'International Tourist M.'!AE151</f>
        <v>1848</v>
      </c>
      <c r="S17" s="13">
        <f>+'International Tourist M.'!AF151</f>
        <v>0</v>
      </c>
      <c r="T17" s="205">
        <f t="shared" si="6"/>
        <v>-100</v>
      </c>
      <c r="U17" s="205">
        <f t="shared" si="7"/>
        <v>-100</v>
      </c>
      <c r="W17" s="92"/>
    </row>
    <row r="18" spans="1:23" ht="21" x14ac:dyDescent="0.6">
      <c r="A18" s="47" t="s">
        <v>113</v>
      </c>
      <c r="B18" s="14">
        <f t="shared" ref="B18:S18" si="8">SUM(B6:B17)</f>
        <v>3191662</v>
      </c>
      <c r="C18" s="14">
        <f t="shared" si="8"/>
        <v>3125705</v>
      </c>
      <c r="D18" s="14">
        <f t="shared" si="8"/>
        <v>174930</v>
      </c>
      <c r="E18" s="205">
        <f t="shared" si="0"/>
        <v>-94.519156477095635</v>
      </c>
      <c r="F18" s="205">
        <f t="shared" si="1"/>
        <v>-94.403502569820247</v>
      </c>
      <c r="G18" s="14">
        <f t="shared" si="8"/>
        <v>183515</v>
      </c>
      <c r="H18" s="14">
        <f t="shared" si="8"/>
        <v>175850</v>
      </c>
      <c r="I18" s="14">
        <f t="shared" si="8"/>
        <v>10511</v>
      </c>
      <c r="J18" s="205">
        <f t="shared" si="2"/>
        <v>-94.272402800860959</v>
      </c>
      <c r="K18" s="205">
        <f t="shared" si="3"/>
        <v>-94.022746659084447</v>
      </c>
      <c r="L18" s="14">
        <f t="shared" si="8"/>
        <v>250046</v>
      </c>
      <c r="M18" s="14">
        <f t="shared" si="8"/>
        <v>221268</v>
      </c>
      <c r="N18" s="14">
        <f t="shared" si="8"/>
        <v>13820</v>
      </c>
      <c r="O18" s="205">
        <f t="shared" si="4"/>
        <v>-94.473016964878468</v>
      </c>
      <c r="P18" s="205">
        <f t="shared" si="5"/>
        <v>-93.754180450855969</v>
      </c>
      <c r="Q18" s="14">
        <f t="shared" si="8"/>
        <v>21339</v>
      </c>
      <c r="R18" s="14">
        <f t="shared" si="8"/>
        <v>18425</v>
      </c>
      <c r="S18" s="14">
        <f t="shared" si="8"/>
        <v>770</v>
      </c>
      <c r="T18" s="205">
        <f t="shared" si="6"/>
        <v>-96.391583485636616</v>
      </c>
      <c r="U18" s="205">
        <f t="shared" si="7"/>
        <v>-95.820895522388057</v>
      </c>
      <c r="W18" s="92"/>
    </row>
    <row r="21" spans="1:23" ht="23.4" x14ac:dyDescent="0.6">
      <c r="A21" s="18"/>
      <c r="B21" s="11"/>
      <c r="C21" s="12"/>
      <c r="D21" s="12"/>
      <c r="E21" s="11"/>
      <c r="F21" s="11"/>
      <c r="G21" s="11"/>
      <c r="H21" s="12"/>
      <c r="I21" s="12"/>
      <c r="J21" s="11"/>
      <c r="K21" s="11"/>
      <c r="L21" s="11"/>
      <c r="M21" s="12"/>
      <c r="N21" s="12"/>
      <c r="O21" s="11"/>
      <c r="P21" s="11"/>
      <c r="Q21" s="11"/>
      <c r="R21" s="12"/>
      <c r="S21" s="12"/>
      <c r="T21" s="11"/>
      <c r="U21" s="11"/>
    </row>
    <row r="22" spans="1:23" ht="21" customHeight="1" x14ac:dyDescent="0.55000000000000004">
      <c r="A22" s="336" t="s">
        <v>101</v>
      </c>
      <c r="B22" s="359" t="s">
        <v>8</v>
      </c>
      <c r="C22" s="359"/>
      <c r="D22" s="360"/>
      <c r="E22" s="76" t="s">
        <v>147</v>
      </c>
      <c r="F22" s="76" t="s">
        <v>147</v>
      </c>
      <c r="G22" s="359" t="s">
        <v>10</v>
      </c>
      <c r="H22" s="359"/>
      <c r="I22" s="360"/>
      <c r="J22" s="76" t="s">
        <v>147</v>
      </c>
      <c r="K22" s="76" t="s">
        <v>147</v>
      </c>
      <c r="L22" s="359" t="s">
        <v>11</v>
      </c>
      <c r="M22" s="359"/>
      <c r="N22" s="360"/>
      <c r="O22" s="76" t="s">
        <v>147</v>
      </c>
      <c r="P22" s="76" t="s">
        <v>147</v>
      </c>
      <c r="Q22" s="359" t="s">
        <v>13</v>
      </c>
      <c r="R22" s="359"/>
      <c r="S22" s="360"/>
      <c r="T22" s="76" t="s">
        <v>147</v>
      </c>
      <c r="U22" s="76" t="s">
        <v>147</v>
      </c>
    </row>
    <row r="23" spans="1:23" ht="20.399999999999999" x14ac:dyDescent="0.55000000000000004">
      <c r="A23" s="337"/>
      <c r="B23" s="34">
        <v>2018</v>
      </c>
      <c r="C23" s="34">
        <v>2019</v>
      </c>
      <c r="D23" s="34">
        <v>2020</v>
      </c>
      <c r="E23" s="10" t="s">
        <v>350</v>
      </c>
      <c r="F23" s="10" t="s">
        <v>351</v>
      </c>
      <c r="G23" s="34">
        <v>2018</v>
      </c>
      <c r="H23" s="34">
        <v>2019</v>
      </c>
      <c r="I23" s="34">
        <v>2020</v>
      </c>
      <c r="J23" s="10" t="s">
        <v>350</v>
      </c>
      <c r="K23" s="10" t="s">
        <v>351</v>
      </c>
      <c r="L23" s="34">
        <v>2018</v>
      </c>
      <c r="M23" s="34">
        <v>2019</v>
      </c>
      <c r="N23" s="34">
        <v>2020</v>
      </c>
      <c r="O23" s="10" t="s">
        <v>350</v>
      </c>
      <c r="P23" s="10" t="s">
        <v>351</v>
      </c>
      <c r="Q23" s="34">
        <v>2018</v>
      </c>
      <c r="R23" s="34">
        <v>2019</v>
      </c>
      <c r="S23" s="34">
        <v>2020</v>
      </c>
      <c r="T23" s="10" t="s">
        <v>350</v>
      </c>
      <c r="U23" s="10" t="s">
        <v>351</v>
      </c>
    </row>
    <row r="24" spans="1:23" ht="21" x14ac:dyDescent="0.6">
      <c r="A24" s="46" t="s">
        <v>102</v>
      </c>
      <c r="B24" s="13">
        <f>+'International Tourist M.'!L64</f>
        <v>3011</v>
      </c>
      <c r="C24" s="13">
        <f>+'International Tourist M.'!M64</f>
        <v>2746</v>
      </c>
      <c r="D24" s="13">
        <f>+'International Tourist M.'!N64</f>
        <v>1555</v>
      </c>
      <c r="E24" s="205">
        <f t="shared" ref="E24:E36" si="9">IFERROR(((D24-B24)/B24*100),0)</f>
        <v>-48.356027897708401</v>
      </c>
      <c r="F24" s="205">
        <f t="shared" ref="F24:F36" si="10">IFERROR(((D24-C24)/C24*100),0)</f>
        <v>-43.372177713037146</v>
      </c>
      <c r="G24" s="13">
        <f>+'International Tourist M.'!X159</f>
        <v>5308</v>
      </c>
      <c r="H24" s="13">
        <f>+'International Tourist M.'!Y159</f>
        <v>6411</v>
      </c>
      <c r="I24" s="13">
        <f>+'International Tourist M.'!Z159</f>
        <v>4358</v>
      </c>
      <c r="J24" s="205">
        <f t="shared" ref="J24:J36" si="11">IFERROR(((I24-G24)/G24*100),0)</f>
        <v>-17.897513187641295</v>
      </c>
      <c r="K24" s="205">
        <f t="shared" ref="K24:K36" si="12">IFERROR(((I24-H24)/H24*100),0)</f>
        <v>-32.023085322102638</v>
      </c>
      <c r="L24" s="13">
        <f>+'International Tourist M.'!U64</f>
        <v>19875</v>
      </c>
      <c r="M24" s="13">
        <f>+'International Tourist M.'!V64</f>
        <v>23641</v>
      </c>
      <c r="N24" s="13">
        <f>+'International Tourist M.'!W64</f>
        <v>13006</v>
      </c>
      <c r="O24" s="205">
        <f t="shared" ref="O24:O36" si="13">IFERROR(((N24-L24)/L24*100),0)</f>
        <v>-34.561006289308175</v>
      </c>
      <c r="P24" s="205">
        <f t="shared" ref="P24:P36" si="14">IFERROR(((N24-M24)/M24*100),0)</f>
        <v>-44.985406708684067</v>
      </c>
      <c r="Q24" s="13">
        <f>+'International Tourist M.'!U102</f>
        <v>1889</v>
      </c>
      <c r="R24" s="13">
        <f>+'International Tourist M.'!V102</f>
        <v>1976</v>
      </c>
      <c r="S24" s="13">
        <f>+'International Tourist M.'!W102</f>
        <v>1134</v>
      </c>
      <c r="T24" s="205">
        <f t="shared" ref="T24:T36" si="15">IFERROR(((S24-Q24)/Q24*100),0)</f>
        <v>-39.968237162519856</v>
      </c>
      <c r="U24" s="205">
        <f t="shared" ref="U24:U36" si="16">IFERROR(((S24-R24)/R24*100),0)</f>
        <v>-42.611336032388664</v>
      </c>
    </row>
    <row r="25" spans="1:23" ht="21" x14ac:dyDescent="0.6">
      <c r="A25" s="47" t="s">
        <v>103</v>
      </c>
      <c r="B25" s="13">
        <f>+'International Tourist M.'!L65</f>
        <v>3845</v>
      </c>
      <c r="C25" s="13">
        <f>+'International Tourist M.'!M65</f>
        <v>4217</v>
      </c>
      <c r="D25" s="13">
        <f>+'International Tourist M.'!N65</f>
        <v>0</v>
      </c>
      <c r="E25" s="205">
        <f t="shared" si="9"/>
        <v>-100</v>
      </c>
      <c r="F25" s="205">
        <f t="shared" si="10"/>
        <v>-100</v>
      </c>
      <c r="G25" s="13">
        <f>+'International Tourist M.'!X160</f>
        <v>6551</v>
      </c>
      <c r="H25" s="13">
        <f>+'International Tourist M.'!Y160</f>
        <v>9091</v>
      </c>
      <c r="I25" s="13">
        <f>+'International Tourist M.'!Z160</f>
        <v>0</v>
      </c>
      <c r="J25" s="205">
        <f t="shared" si="11"/>
        <v>-100</v>
      </c>
      <c r="K25" s="205">
        <f t="shared" si="12"/>
        <v>-100</v>
      </c>
      <c r="L25" s="13">
        <f>+'International Tourist M.'!U65</f>
        <v>21281</v>
      </c>
      <c r="M25" s="13">
        <f>+'International Tourist M.'!V65</f>
        <v>21134</v>
      </c>
      <c r="N25" s="13">
        <f>+'International Tourist M.'!W65</f>
        <v>0</v>
      </c>
      <c r="O25" s="205">
        <f t="shared" si="13"/>
        <v>-100</v>
      </c>
      <c r="P25" s="205">
        <f t="shared" si="14"/>
        <v>-100</v>
      </c>
      <c r="Q25" s="13">
        <f>+'International Tourist M.'!U103</f>
        <v>2757</v>
      </c>
      <c r="R25" s="13">
        <f>+'International Tourist M.'!V103</f>
        <v>2960</v>
      </c>
      <c r="S25" s="13">
        <f>+'International Tourist M.'!W103</f>
        <v>0</v>
      </c>
      <c r="T25" s="205">
        <f t="shared" si="15"/>
        <v>-100</v>
      </c>
      <c r="U25" s="205">
        <f t="shared" si="16"/>
        <v>-100</v>
      </c>
    </row>
    <row r="26" spans="1:23" ht="21" x14ac:dyDescent="0.6">
      <c r="A26" s="47" t="s">
        <v>104</v>
      </c>
      <c r="B26" s="13">
        <f>+'International Tourist M.'!L66</f>
        <v>5981</v>
      </c>
      <c r="C26" s="13">
        <f>+'International Tourist M.'!M66</f>
        <v>4385</v>
      </c>
      <c r="D26" s="13">
        <f>+'International Tourist M.'!N66</f>
        <v>0</v>
      </c>
      <c r="E26" s="205">
        <f t="shared" si="9"/>
        <v>-100</v>
      </c>
      <c r="F26" s="205">
        <f t="shared" si="10"/>
        <v>-100</v>
      </c>
      <c r="G26" s="13">
        <f>+'International Tourist M.'!X161</f>
        <v>8476</v>
      </c>
      <c r="H26" s="13">
        <f>+'International Tourist M.'!Y161</f>
        <v>9950</v>
      </c>
      <c r="I26" s="13">
        <f>+'International Tourist M.'!Z161</f>
        <v>0</v>
      </c>
      <c r="J26" s="205">
        <f t="shared" si="11"/>
        <v>-100</v>
      </c>
      <c r="K26" s="205">
        <f t="shared" si="12"/>
        <v>-100</v>
      </c>
      <c r="L26" s="13">
        <f>+'International Tourist M.'!U66</f>
        <v>20807</v>
      </c>
      <c r="M26" s="13">
        <f>+'International Tourist M.'!V66</f>
        <v>20756</v>
      </c>
      <c r="N26" s="13">
        <f>+'International Tourist M.'!W66</f>
        <v>0</v>
      </c>
      <c r="O26" s="205">
        <f t="shared" si="13"/>
        <v>-100</v>
      </c>
      <c r="P26" s="205">
        <f t="shared" si="14"/>
        <v>-100</v>
      </c>
      <c r="Q26" s="13">
        <f>+'International Tourist M.'!U104</f>
        <v>3474</v>
      </c>
      <c r="R26" s="13">
        <f>+'International Tourist M.'!V104</f>
        <v>2865</v>
      </c>
      <c r="S26" s="13">
        <f>+'International Tourist M.'!W104</f>
        <v>0</v>
      </c>
      <c r="T26" s="205">
        <f t="shared" si="15"/>
        <v>-100</v>
      </c>
      <c r="U26" s="205">
        <f t="shared" si="16"/>
        <v>-100</v>
      </c>
    </row>
    <row r="27" spans="1:23" ht="21" x14ac:dyDescent="0.6">
      <c r="A27" s="47" t="s">
        <v>105</v>
      </c>
      <c r="B27" s="13">
        <f>+'International Tourist M.'!L67</f>
        <v>3800</v>
      </c>
      <c r="C27" s="13">
        <f>+'International Tourist M.'!M67</f>
        <v>3267</v>
      </c>
      <c r="D27" s="13">
        <f>+'International Tourist M.'!N67</f>
        <v>0</v>
      </c>
      <c r="E27" s="205">
        <f t="shared" si="9"/>
        <v>-100</v>
      </c>
      <c r="F27" s="205">
        <f t="shared" si="10"/>
        <v>-100</v>
      </c>
      <c r="G27" s="13">
        <f>+'International Tourist M.'!X162</f>
        <v>7447</v>
      </c>
      <c r="H27" s="13">
        <f>+'International Tourist M.'!Y162</f>
        <v>8342</v>
      </c>
      <c r="I27" s="13">
        <f>+'International Tourist M.'!Z162</f>
        <v>0</v>
      </c>
      <c r="J27" s="205">
        <f t="shared" si="11"/>
        <v>-100</v>
      </c>
      <c r="K27" s="205">
        <f t="shared" si="12"/>
        <v>-100</v>
      </c>
      <c r="L27" s="13">
        <f>+'International Tourist M.'!U67</f>
        <v>23140</v>
      </c>
      <c r="M27" s="13">
        <f>+'International Tourist M.'!V67</f>
        <v>30029</v>
      </c>
      <c r="N27" s="13">
        <f>+'International Tourist M.'!W67</f>
        <v>0</v>
      </c>
      <c r="O27" s="205">
        <f t="shared" si="13"/>
        <v>-100</v>
      </c>
      <c r="P27" s="205">
        <f t="shared" si="14"/>
        <v>-100</v>
      </c>
      <c r="Q27" s="13">
        <f>+'International Tourist M.'!U105</f>
        <v>1824</v>
      </c>
      <c r="R27" s="13">
        <f>+'International Tourist M.'!V105</f>
        <v>2389</v>
      </c>
      <c r="S27" s="13">
        <f>+'International Tourist M.'!W105</f>
        <v>0</v>
      </c>
      <c r="T27" s="205">
        <f t="shared" si="15"/>
        <v>-100</v>
      </c>
      <c r="U27" s="205">
        <f t="shared" si="16"/>
        <v>-100</v>
      </c>
    </row>
    <row r="28" spans="1:23" ht="21" x14ac:dyDescent="0.6">
      <c r="A28" s="47" t="s">
        <v>106</v>
      </c>
      <c r="B28" s="13">
        <f>+'International Tourist M.'!L68</f>
        <v>6279</v>
      </c>
      <c r="C28" s="13">
        <f>+'International Tourist M.'!M68</f>
        <v>3483</v>
      </c>
      <c r="D28" s="13">
        <f>+'International Tourist M.'!N68</f>
        <v>0</v>
      </c>
      <c r="E28" s="205">
        <f t="shared" si="9"/>
        <v>-100</v>
      </c>
      <c r="F28" s="205">
        <f t="shared" si="10"/>
        <v>-100</v>
      </c>
      <c r="G28" s="13">
        <f>+'International Tourist M.'!X163</f>
        <v>9187</v>
      </c>
      <c r="H28" s="13">
        <f>+'International Tourist M.'!Y163</f>
        <v>9295</v>
      </c>
      <c r="I28" s="13">
        <f>+'International Tourist M.'!Z163</f>
        <v>0</v>
      </c>
      <c r="J28" s="205">
        <f t="shared" si="11"/>
        <v>-100</v>
      </c>
      <c r="K28" s="205">
        <f t="shared" si="12"/>
        <v>-100</v>
      </c>
      <c r="L28" s="13">
        <f>+'International Tourist M.'!U68</f>
        <v>27430</v>
      </c>
      <c r="M28" s="13">
        <f>+'International Tourist M.'!V68</f>
        <v>22678</v>
      </c>
      <c r="N28" s="13">
        <f>+'International Tourist M.'!W68</f>
        <v>0</v>
      </c>
      <c r="O28" s="205">
        <f t="shared" si="13"/>
        <v>-100</v>
      </c>
      <c r="P28" s="205">
        <f t="shared" si="14"/>
        <v>-100</v>
      </c>
      <c r="Q28" s="13">
        <f>+'International Tourist M.'!U106</f>
        <v>1674</v>
      </c>
      <c r="R28" s="13">
        <f>+'International Tourist M.'!V106</f>
        <v>1035</v>
      </c>
      <c r="S28" s="13">
        <f>+'International Tourist M.'!W106</f>
        <v>0</v>
      </c>
      <c r="T28" s="205">
        <f t="shared" si="15"/>
        <v>-100</v>
      </c>
      <c r="U28" s="205">
        <f t="shared" si="16"/>
        <v>-100</v>
      </c>
    </row>
    <row r="29" spans="1:23" ht="21" x14ac:dyDescent="0.6">
      <c r="A29" s="47" t="s">
        <v>107</v>
      </c>
      <c r="B29" s="13">
        <f>+'International Tourist M.'!L69</f>
        <v>7023</v>
      </c>
      <c r="C29" s="13">
        <f>+'International Tourist M.'!M69</f>
        <v>5171</v>
      </c>
      <c r="D29" s="13">
        <f>+'International Tourist M.'!N69</f>
        <v>0</v>
      </c>
      <c r="E29" s="205">
        <f t="shared" si="9"/>
        <v>-100</v>
      </c>
      <c r="F29" s="205">
        <f t="shared" si="10"/>
        <v>-100</v>
      </c>
      <c r="G29" s="13">
        <f>+'International Tourist M.'!X164</f>
        <v>8497</v>
      </c>
      <c r="H29" s="13">
        <f>+'International Tourist M.'!Y164</f>
        <v>10507</v>
      </c>
      <c r="I29" s="13">
        <f>+'International Tourist M.'!Z164</f>
        <v>0</v>
      </c>
      <c r="J29" s="205">
        <f t="shared" si="11"/>
        <v>-100</v>
      </c>
      <c r="K29" s="205">
        <f t="shared" si="12"/>
        <v>-100</v>
      </c>
      <c r="L29" s="13">
        <f>+'International Tourist M.'!U69</f>
        <v>20732</v>
      </c>
      <c r="M29" s="13">
        <f>+'International Tourist M.'!V69</f>
        <v>22647</v>
      </c>
      <c r="N29" s="13">
        <f>+'International Tourist M.'!W69</f>
        <v>0</v>
      </c>
      <c r="O29" s="205">
        <f t="shared" si="13"/>
        <v>-100</v>
      </c>
      <c r="P29" s="205">
        <f t="shared" si="14"/>
        <v>-100</v>
      </c>
      <c r="Q29" s="13">
        <f>+'International Tourist M.'!U107</f>
        <v>3281</v>
      </c>
      <c r="R29" s="13">
        <f>+'International Tourist M.'!V107</f>
        <v>2746</v>
      </c>
      <c r="S29" s="13">
        <f>+'International Tourist M.'!W107</f>
        <v>0</v>
      </c>
      <c r="T29" s="205">
        <f t="shared" si="15"/>
        <v>-100</v>
      </c>
      <c r="U29" s="205">
        <f t="shared" si="16"/>
        <v>-100</v>
      </c>
    </row>
    <row r="30" spans="1:23" ht="21" x14ac:dyDescent="0.6">
      <c r="A30" s="47" t="s">
        <v>108</v>
      </c>
      <c r="B30" s="13">
        <f>+'International Tourist M.'!L70</f>
        <v>6671</v>
      </c>
      <c r="C30" s="13">
        <f>+'International Tourist M.'!M70</f>
        <v>5795</v>
      </c>
      <c r="D30" s="13">
        <f>+'International Tourist M.'!N70</f>
        <v>0</v>
      </c>
      <c r="E30" s="205">
        <f t="shared" si="9"/>
        <v>-100</v>
      </c>
      <c r="F30" s="205">
        <f t="shared" si="10"/>
        <v>-100</v>
      </c>
      <c r="G30" s="13">
        <f>+'International Tourist M.'!X165</f>
        <v>7889</v>
      </c>
      <c r="H30" s="13">
        <f>+'International Tourist M.'!Y165</f>
        <v>10922</v>
      </c>
      <c r="I30" s="13">
        <f>+'International Tourist M.'!Z165</f>
        <v>0</v>
      </c>
      <c r="J30" s="205">
        <f t="shared" si="11"/>
        <v>-100</v>
      </c>
      <c r="K30" s="205">
        <f t="shared" si="12"/>
        <v>-100</v>
      </c>
      <c r="L30" s="13">
        <f>+'International Tourist M.'!U70</f>
        <v>25261</v>
      </c>
      <c r="M30" s="13">
        <f>+'International Tourist M.'!V70</f>
        <v>24434</v>
      </c>
      <c r="N30" s="13">
        <f>+'International Tourist M.'!W70</f>
        <v>0</v>
      </c>
      <c r="O30" s="205">
        <f t="shared" si="13"/>
        <v>-100</v>
      </c>
      <c r="P30" s="205">
        <f t="shared" si="14"/>
        <v>-100</v>
      </c>
      <c r="Q30" s="13">
        <f>+'International Tourist M.'!U108</f>
        <v>2317</v>
      </c>
      <c r="R30" s="13">
        <f>+'International Tourist M.'!V108</f>
        <v>1848</v>
      </c>
      <c r="S30" s="13">
        <f>+'International Tourist M.'!W108</f>
        <v>0</v>
      </c>
      <c r="T30" s="205">
        <f t="shared" si="15"/>
        <v>-100</v>
      </c>
      <c r="U30" s="205">
        <f t="shared" si="16"/>
        <v>-100</v>
      </c>
    </row>
    <row r="31" spans="1:23" ht="21" x14ac:dyDescent="0.6">
      <c r="A31" s="47" t="s">
        <v>109</v>
      </c>
      <c r="B31" s="13">
        <f>+'International Tourist M.'!L71</f>
        <v>7039</v>
      </c>
      <c r="C31" s="13">
        <f>+'International Tourist M.'!M71</f>
        <v>5994</v>
      </c>
      <c r="D31" s="13">
        <f>+'International Tourist M.'!N71</f>
        <v>0</v>
      </c>
      <c r="E31" s="205">
        <f t="shared" si="9"/>
        <v>-100</v>
      </c>
      <c r="F31" s="205">
        <f t="shared" si="10"/>
        <v>-100</v>
      </c>
      <c r="G31" s="13">
        <f>+'International Tourist M.'!X166</f>
        <v>8034</v>
      </c>
      <c r="H31" s="13">
        <f>+'International Tourist M.'!Y166</f>
        <v>9852</v>
      </c>
      <c r="I31" s="13">
        <f>+'International Tourist M.'!Z166</f>
        <v>0</v>
      </c>
      <c r="J31" s="205">
        <f t="shared" si="11"/>
        <v>-100</v>
      </c>
      <c r="K31" s="205">
        <f t="shared" si="12"/>
        <v>-100</v>
      </c>
      <c r="L31" s="13">
        <f>+'International Tourist M.'!U71</f>
        <v>25519</v>
      </c>
      <c r="M31" s="13">
        <f>+'International Tourist M.'!V71</f>
        <v>27266</v>
      </c>
      <c r="N31" s="13">
        <f>+'International Tourist M.'!W71</f>
        <v>0</v>
      </c>
      <c r="O31" s="205">
        <f t="shared" si="13"/>
        <v>-100</v>
      </c>
      <c r="P31" s="205">
        <f t="shared" si="14"/>
        <v>-100</v>
      </c>
      <c r="Q31" s="13">
        <f>+'International Tourist M.'!U109</f>
        <v>2771</v>
      </c>
      <c r="R31" s="13">
        <f>+'International Tourist M.'!V109</f>
        <v>1479</v>
      </c>
      <c r="S31" s="13">
        <f>+'International Tourist M.'!W109</f>
        <v>0</v>
      </c>
      <c r="T31" s="205">
        <f t="shared" si="15"/>
        <v>-100</v>
      </c>
      <c r="U31" s="205">
        <f t="shared" si="16"/>
        <v>-100</v>
      </c>
    </row>
    <row r="32" spans="1:23" ht="21" x14ac:dyDescent="0.6">
      <c r="A32" s="47" t="s">
        <v>125</v>
      </c>
      <c r="B32" s="13">
        <f>+'International Tourist M.'!L72</f>
        <v>4431</v>
      </c>
      <c r="C32" s="13">
        <f>+'International Tourist M.'!M72</f>
        <v>3270</v>
      </c>
      <c r="D32" s="13">
        <f>+'International Tourist M.'!N72</f>
        <v>0</v>
      </c>
      <c r="E32" s="205">
        <f t="shared" si="9"/>
        <v>-100</v>
      </c>
      <c r="F32" s="205">
        <f t="shared" si="10"/>
        <v>-100</v>
      </c>
      <c r="G32" s="13">
        <f>+'International Tourist M.'!X167</f>
        <v>10690</v>
      </c>
      <c r="H32" s="13">
        <f>+'International Tourist M.'!Y167</f>
        <v>9987</v>
      </c>
      <c r="I32" s="13">
        <f>+'International Tourist M.'!Z167</f>
        <v>0</v>
      </c>
      <c r="J32" s="205">
        <f t="shared" si="11"/>
        <v>-100</v>
      </c>
      <c r="K32" s="205">
        <f t="shared" si="12"/>
        <v>-100</v>
      </c>
      <c r="L32" s="13">
        <f>+'International Tourist M.'!U72</f>
        <v>23852</v>
      </c>
      <c r="M32" s="13">
        <f>+'International Tourist M.'!V72</f>
        <v>22359</v>
      </c>
      <c r="N32" s="13">
        <f>+'International Tourist M.'!W72</f>
        <v>0</v>
      </c>
      <c r="O32" s="205">
        <f t="shared" si="13"/>
        <v>-100</v>
      </c>
      <c r="P32" s="205">
        <f t="shared" si="14"/>
        <v>-100</v>
      </c>
      <c r="Q32" s="13">
        <f>+'International Tourist M.'!U110</f>
        <v>3489</v>
      </c>
      <c r="R32" s="13">
        <f>+'International Tourist M.'!V110</f>
        <v>2583</v>
      </c>
      <c r="S32" s="13">
        <f>+'International Tourist M.'!W110</f>
        <v>0</v>
      </c>
      <c r="T32" s="205">
        <f t="shared" si="15"/>
        <v>-100</v>
      </c>
      <c r="U32" s="205">
        <f t="shared" si="16"/>
        <v>-100</v>
      </c>
    </row>
    <row r="33" spans="1:23" ht="21" x14ac:dyDescent="0.6">
      <c r="A33" s="47" t="s">
        <v>110</v>
      </c>
      <c r="B33" s="13">
        <f>+'International Tourist M.'!L73</f>
        <v>4678</v>
      </c>
      <c r="C33" s="13">
        <f>+'International Tourist M.'!M73</f>
        <v>3921</v>
      </c>
      <c r="D33" s="13">
        <f>+'International Tourist M.'!N73</f>
        <v>0</v>
      </c>
      <c r="E33" s="205">
        <f t="shared" si="9"/>
        <v>-100</v>
      </c>
      <c r="F33" s="205">
        <f t="shared" si="10"/>
        <v>-100</v>
      </c>
      <c r="G33" s="13">
        <f>+'International Tourist M.'!X168</f>
        <v>8367</v>
      </c>
      <c r="H33" s="13">
        <f>+'International Tourist M.'!Y168</f>
        <v>9394</v>
      </c>
      <c r="I33" s="13">
        <f>+'International Tourist M.'!Z168</f>
        <v>0</v>
      </c>
      <c r="J33" s="205">
        <f t="shared" si="11"/>
        <v>-100</v>
      </c>
      <c r="K33" s="205">
        <f t="shared" si="12"/>
        <v>-100</v>
      </c>
      <c r="L33" s="13">
        <f>+'International Tourist M.'!U73</f>
        <v>19294</v>
      </c>
      <c r="M33" s="13">
        <f>+'International Tourist M.'!V73</f>
        <v>20451</v>
      </c>
      <c r="N33" s="13">
        <f>+'International Tourist M.'!W73</f>
        <v>0</v>
      </c>
      <c r="O33" s="205">
        <f t="shared" si="13"/>
        <v>-100</v>
      </c>
      <c r="P33" s="205">
        <f t="shared" si="14"/>
        <v>-100</v>
      </c>
      <c r="Q33" s="13">
        <f>+'International Tourist M.'!U111</f>
        <v>1630</v>
      </c>
      <c r="R33" s="13">
        <f>+'International Tourist M.'!V111</f>
        <v>1347</v>
      </c>
      <c r="S33" s="13">
        <f>+'International Tourist M.'!W111</f>
        <v>0</v>
      </c>
      <c r="T33" s="205">
        <f t="shared" si="15"/>
        <v>-100</v>
      </c>
      <c r="U33" s="205">
        <f t="shared" si="16"/>
        <v>-100</v>
      </c>
    </row>
    <row r="34" spans="1:23" ht="21" x14ac:dyDescent="0.6">
      <c r="A34" s="47" t="s">
        <v>111</v>
      </c>
      <c r="B34" s="13">
        <f>+'International Tourist M.'!L74</f>
        <v>4345</v>
      </c>
      <c r="C34" s="13">
        <f>+'International Tourist M.'!M74</f>
        <v>4309</v>
      </c>
      <c r="D34" s="13">
        <f>+'International Tourist M.'!N74</f>
        <v>0</v>
      </c>
      <c r="E34" s="205">
        <f t="shared" si="9"/>
        <v>-100</v>
      </c>
      <c r="F34" s="205">
        <f t="shared" si="10"/>
        <v>-100</v>
      </c>
      <c r="G34" s="13">
        <f>+'International Tourist M.'!X169</f>
        <v>5365</v>
      </c>
      <c r="H34" s="13">
        <f>+'International Tourist M.'!Y169</f>
        <v>9443</v>
      </c>
      <c r="I34" s="13">
        <f>+'International Tourist M.'!Z169</f>
        <v>0</v>
      </c>
      <c r="J34" s="205">
        <f t="shared" si="11"/>
        <v>-100</v>
      </c>
      <c r="K34" s="205">
        <f t="shared" si="12"/>
        <v>-100</v>
      </c>
      <c r="L34" s="13">
        <f>+'International Tourist M.'!U74</f>
        <v>19881</v>
      </c>
      <c r="M34" s="13">
        <f>+'International Tourist M.'!V74</f>
        <v>23752</v>
      </c>
      <c r="N34" s="13">
        <f>+'International Tourist M.'!W74</f>
        <v>0</v>
      </c>
      <c r="O34" s="205">
        <f t="shared" si="13"/>
        <v>-100</v>
      </c>
      <c r="P34" s="205">
        <f t="shared" si="14"/>
        <v>-100</v>
      </c>
      <c r="Q34" s="13">
        <f>+'International Tourist M.'!U112</f>
        <v>3970</v>
      </c>
      <c r="R34" s="13">
        <f>+'International Tourist M.'!V112</f>
        <v>2994</v>
      </c>
      <c r="S34" s="13">
        <f>+'International Tourist M.'!W112</f>
        <v>0</v>
      </c>
      <c r="T34" s="205">
        <f t="shared" si="15"/>
        <v>-100</v>
      </c>
      <c r="U34" s="205">
        <f t="shared" si="16"/>
        <v>-100</v>
      </c>
    </row>
    <row r="35" spans="1:23" ht="21" x14ac:dyDescent="0.6">
      <c r="A35" s="47" t="s">
        <v>112</v>
      </c>
      <c r="B35" s="13">
        <f>+'International Tourist M.'!L75</f>
        <v>4164</v>
      </c>
      <c r="C35" s="13">
        <f>+'International Tourist M.'!M75</f>
        <v>4229</v>
      </c>
      <c r="D35" s="13">
        <f>+'International Tourist M.'!N75</f>
        <v>0</v>
      </c>
      <c r="E35" s="205">
        <f t="shared" si="9"/>
        <v>-100</v>
      </c>
      <c r="F35" s="205">
        <f t="shared" si="10"/>
        <v>-100</v>
      </c>
      <c r="G35" s="13">
        <f>+'International Tourist M.'!X170</f>
        <v>4561</v>
      </c>
      <c r="H35" s="13">
        <f>+'International Tourist M.'!Y170</f>
        <v>7210</v>
      </c>
      <c r="I35" s="13">
        <f>+'International Tourist M.'!Z170</f>
        <v>0</v>
      </c>
      <c r="J35" s="205">
        <f t="shared" si="11"/>
        <v>-100</v>
      </c>
      <c r="K35" s="205">
        <f t="shared" si="12"/>
        <v>-100</v>
      </c>
      <c r="L35" s="13">
        <f>+'International Tourist M.'!U75</f>
        <v>22259</v>
      </c>
      <c r="M35" s="13">
        <f>+'International Tourist M.'!V75</f>
        <v>20024</v>
      </c>
      <c r="N35" s="13">
        <f>+'International Tourist M.'!W75</f>
        <v>0</v>
      </c>
      <c r="O35" s="205">
        <f t="shared" si="13"/>
        <v>-100</v>
      </c>
      <c r="P35" s="205">
        <f t="shared" si="14"/>
        <v>-100</v>
      </c>
      <c r="Q35" s="13">
        <f>+'International Tourist M.'!U113</f>
        <v>6047</v>
      </c>
      <c r="R35" s="13">
        <f>+'International Tourist M.'!V113</f>
        <v>3663</v>
      </c>
      <c r="S35" s="13">
        <f>+'International Tourist M.'!W113</f>
        <v>0</v>
      </c>
      <c r="T35" s="205">
        <f t="shared" si="15"/>
        <v>-100</v>
      </c>
      <c r="U35" s="205">
        <f t="shared" si="16"/>
        <v>-100</v>
      </c>
      <c r="W35" s="92">
        <f>+D35+I35+N35+S35</f>
        <v>0</v>
      </c>
    </row>
    <row r="36" spans="1:23" ht="21" x14ac:dyDescent="0.6">
      <c r="A36" s="47" t="s">
        <v>113</v>
      </c>
      <c r="B36" s="14">
        <f>SUM(B24:B35)</f>
        <v>61267</v>
      </c>
      <c r="C36" s="14">
        <f>SUM(C24:C35)</f>
        <v>50787</v>
      </c>
      <c r="D36" s="14">
        <f>SUM(D24:D35)</f>
        <v>1555</v>
      </c>
      <c r="E36" s="205">
        <f t="shared" si="9"/>
        <v>-97.46192893401016</v>
      </c>
      <c r="F36" s="205">
        <f t="shared" si="10"/>
        <v>-96.93819284462559</v>
      </c>
      <c r="G36" s="14">
        <f>SUM(G24:G35)</f>
        <v>90372</v>
      </c>
      <c r="H36" s="14">
        <f>SUM(H24:H35)</f>
        <v>110404</v>
      </c>
      <c r="I36" s="14">
        <f>SUM(I24:I35)</f>
        <v>4358</v>
      </c>
      <c r="J36" s="205">
        <f t="shared" si="11"/>
        <v>-95.177709910149161</v>
      </c>
      <c r="K36" s="205">
        <f t="shared" si="12"/>
        <v>-96.05267925075178</v>
      </c>
      <c r="L36" s="14">
        <f>SUM(L24:L35)</f>
        <v>269331</v>
      </c>
      <c r="M36" s="14">
        <f>SUM(M24:M35)</f>
        <v>279171</v>
      </c>
      <c r="N36" s="14">
        <f>SUM(N24:N35)</f>
        <v>13006</v>
      </c>
      <c r="O36" s="205">
        <f t="shared" si="13"/>
        <v>-95.170997768545035</v>
      </c>
      <c r="P36" s="205">
        <f t="shared" si="14"/>
        <v>-95.341206643956568</v>
      </c>
      <c r="Q36" s="14">
        <f>SUM(Q24:Q35)</f>
        <v>35123</v>
      </c>
      <c r="R36" s="14">
        <f>SUM(R24:R35)</f>
        <v>27885</v>
      </c>
      <c r="S36" s="14">
        <f>SUM(S24:S35)</f>
        <v>1134</v>
      </c>
      <c r="T36" s="205">
        <f t="shared" si="15"/>
        <v>-96.771346411183558</v>
      </c>
      <c r="U36" s="205">
        <f t="shared" si="16"/>
        <v>-95.933297471759005</v>
      </c>
    </row>
    <row r="38" spans="1:23" ht="23.4" x14ac:dyDescent="0.6">
      <c r="A38" s="18"/>
      <c r="B38" s="11"/>
      <c r="C38" s="12"/>
      <c r="D38" s="12"/>
      <c r="E38" s="11"/>
      <c r="F38" s="11"/>
      <c r="G38" s="11"/>
      <c r="H38" s="12"/>
      <c r="I38" s="12"/>
      <c r="J38" s="11"/>
      <c r="K38" s="11"/>
      <c r="L38" s="11"/>
      <c r="M38" s="12"/>
      <c r="N38" s="12"/>
      <c r="O38" s="11"/>
      <c r="P38" s="11"/>
      <c r="Q38" s="11"/>
      <c r="R38" s="12"/>
      <c r="S38" s="12"/>
      <c r="T38" s="11"/>
      <c r="U38" s="11"/>
    </row>
    <row r="39" spans="1:23" ht="23.4" x14ac:dyDescent="0.6">
      <c r="A39" s="18"/>
      <c r="B39" s="11"/>
      <c r="C39" s="12"/>
      <c r="D39" s="12"/>
      <c r="E39" s="11"/>
      <c r="F39" s="11"/>
      <c r="G39" s="11"/>
      <c r="H39" s="12"/>
      <c r="I39" s="12"/>
      <c r="J39" s="11"/>
      <c r="K39" s="11"/>
      <c r="L39" s="11"/>
      <c r="M39" s="12"/>
      <c r="N39" s="12"/>
      <c r="O39" s="11"/>
      <c r="P39" s="11"/>
      <c r="Q39" s="11"/>
      <c r="R39" s="12"/>
      <c r="S39" s="12"/>
      <c r="T39" s="11"/>
      <c r="U39" s="11"/>
    </row>
    <row r="40" spans="1:23" ht="21" customHeight="1" x14ac:dyDescent="0.55000000000000004">
      <c r="A40" s="336" t="s">
        <v>101</v>
      </c>
      <c r="B40" s="359" t="s">
        <v>14</v>
      </c>
      <c r="C40" s="359"/>
      <c r="D40" s="360"/>
      <c r="E40" s="76" t="s">
        <v>147</v>
      </c>
      <c r="F40" s="76" t="s">
        <v>147</v>
      </c>
      <c r="G40" s="359" t="s">
        <v>18</v>
      </c>
      <c r="H40" s="359"/>
      <c r="I40" s="360"/>
      <c r="J40" s="76" t="s">
        <v>147</v>
      </c>
      <c r="K40" s="76" t="s">
        <v>147</v>
      </c>
      <c r="L40" s="359" t="s">
        <v>19</v>
      </c>
      <c r="M40" s="359"/>
      <c r="N40" s="360"/>
      <c r="O40" s="76" t="s">
        <v>147</v>
      </c>
      <c r="P40" s="76" t="s">
        <v>147</v>
      </c>
      <c r="Q40" s="359" t="s">
        <v>31</v>
      </c>
      <c r="R40" s="359"/>
      <c r="S40" s="360"/>
      <c r="T40" s="76" t="s">
        <v>147</v>
      </c>
      <c r="U40" s="76" t="s">
        <v>147</v>
      </c>
    </row>
    <row r="41" spans="1:23" ht="20.399999999999999" x14ac:dyDescent="0.55000000000000004">
      <c r="A41" s="337"/>
      <c r="B41" s="34">
        <v>2018</v>
      </c>
      <c r="C41" s="34">
        <v>2019</v>
      </c>
      <c r="D41" s="34">
        <v>2020</v>
      </c>
      <c r="E41" s="10" t="s">
        <v>350</v>
      </c>
      <c r="F41" s="10" t="s">
        <v>351</v>
      </c>
      <c r="G41" s="34">
        <v>2018</v>
      </c>
      <c r="H41" s="34">
        <v>2019</v>
      </c>
      <c r="I41" s="34">
        <v>2020</v>
      </c>
      <c r="J41" s="10" t="s">
        <v>350</v>
      </c>
      <c r="K41" s="10" t="s">
        <v>351</v>
      </c>
      <c r="L41" s="34">
        <v>2018</v>
      </c>
      <c r="M41" s="34">
        <v>2019</v>
      </c>
      <c r="N41" s="34">
        <v>2020</v>
      </c>
      <c r="O41" s="10" t="s">
        <v>350</v>
      </c>
      <c r="P41" s="10" t="s">
        <v>351</v>
      </c>
      <c r="Q41" s="34">
        <v>2018</v>
      </c>
      <c r="R41" s="34">
        <v>2019</v>
      </c>
      <c r="S41" s="34">
        <v>2020</v>
      </c>
      <c r="T41" s="10" t="s">
        <v>350</v>
      </c>
      <c r="U41" s="10" t="s">
        <v>351</v>
      </c>
    </row>
    <row r="42" spans="1:23" ht="21" x14ac:dyDescent="0.6">
      <c r="A42" s="46" t="s">
        <v>102</v>
      </c>
      <c r="B42" s="13">
        <f>+'International Tourist M.'!U178</f>
        <v>10321</v>
      </c>
      <c r="C42" s="13">
        <f>+'International Tourist M.'!V178</f>
        <v>10618</v>
      </c>
      <c r="D42" s="13">
        <f>+'International Tourist M.'!W178</f>
        <v>8619</v>
      </c>
      <c r="E42" s="205">
        <f t="shared" ref="E42:E54" si="17">IFERROR(((D42-B42)/B42*100),0)</f>
        <v>-16.490650130801278</v>
      </c>
      <c r="F42" s="205">
        <f t="shared" ref="F42:F54" si="18">IFERROR(((D42-C42)/C42*100),0)</f>
        <v>-18.826521002071953</v>
      </c>
      <c r="G42" s="13">
        <f>+'International Tourist M.'!F140</f>
        <v>773</v>
      </c>
      <c r="H42" s="13">
        <f>+'International Tourist M.'!G140</f>
        <v>1399</v>
      </c>
      <c r="I42" s="13">
        <f>+'International Tourist M.'!H140</f>
        <v>737</v>
      </c>
      <c r="J42" s="205">
        <f t="shared" ref="J42:J54" si="19">IFERROR(((I42-G42)/G42*100),0)</f>
        <v>-4.6571798188874514</v>
      </c>
      <c r="K42" s="205">
        <f t="shared" ref="K42:K54" si="20">IFERROR(((I42-H42)/H42*100),0)</f>
        <v>-47.319513938527521</v>
      </c>
      <c r="L42" s="13">
        <f>+'International Tourist M.'!X64</f>
        <v>6926</v>
      </c>
      <c r="M42" s="13">
        <f>+'International Tourist M.'!Y64</f>
        <v>7247</v>
      </c>
      <c r="N42" s="13">
        <f>+'International Tourist M.'!Z64</f>
        <v>4965</v>
      </c>
      <c r="O42" s="205">
        <f t="shared" ref="O42:O54" si="21">IFERROR(((N42-L42)/L42*100),0)</f>
        <v>-28.313600924054288</v>
      </c>
      <c r="P42" s="205">
        <f t="shared" ref="P42:P54" si="22">IFERROR(((N42-M42)/M42*100),0)</f>
        <v>-31.488891955291841</v>
      </c>
      <c r="Q42" s="13">
        <f>+'International Tourist M.'!AD121</f>
        <v>351</v>
      </c>
      <c r="R42" s="13">
        <f>+'International Tourist M.'!AE121</f>
        <v>911</v>
      </c>
      <c r="S42" s="13">
        <f>+'International Tourist M.'!AF121</f>
        <v>154</v>
      </c>
      <c r="T42" s="205">
        <f t="shared" ref="T42:T54" si="23">IFERROR(((S42-Q42)/Q42*100),0)</f>
        <v>-56.125356125356127</v>
      </c>
      <c r="U42" s="205">
        <f t="shared" ref="U42:U54" si="24">IFERROR(((S42-R42)/R42*100),0)</f>
        <v>-83.095499451152577</v>
      </c>
    </row>
    <row r="43" spans="1:23" ht="21" x14ac:dyDescent="0.6">
      <c r="A43" s="47" t="s">
        <v>103</v>
      </c>
      <c r="B43" s="13">
        <f>+'International Tourist M.'!U179</f>
        <v>16994</v>
      </c>
      <c r="C43" s="13">
        <f>+'International Tourist M.'!V179</f>
        <v>23326</v>
      </c>
      <c r="D43" s="13">
        <f>+'International Tourist M.'!W179</f>
        <v>0</v>
      </c>
      <c r="E43" s="205">
        <f t="shared" si="17"/>
        <v>-100</v>
      </c>
      <c r="F43" s="205">
        <f t="shared" si="18"/>
        <v>-100</v>
      </c>
      <c r="G43" s="13">
        <f>+'International Tourist M.'!F141</f>
        <v>771</v>
      </c>
      <c r="H43" s="13">
        <f>+'International Tourist M.'!G141</f>
        <v>1643</v>
      </c>
      <c r="I43" s="13">
        <f>+'International Tourist M.'!H141</f>
        <v>0</v>
      </c>
      <c r="J43" s="205">
        <f t="shared" si="19"/>
        <v>-100</v>
      </c>
      <c r="K43" s="205">
        <f t="shared" si="20"/>
        <v>-100</v>
      </c>
      <c r="L43" s="13">
        <f>+'International Tourist M.'!X65</f>
        <v>9212</v>
      </c>
      <c r="M43" s="13">
        <f>+'International Tourist M.'!Y65</f>
        <v>7625</v>
      </c>
      <c r="N43" s="13">
        <f>+'International Tourist M.'!Z65</f>
        <v>0</v>
      </c>
      <c r="O43" s="205">
        <f t="shared" si="21"/>
        <v>-100</v>
      </c>
      <c r="P43" s="205">
        <f t="shared" si="22"/>
        <v>-100</v>
      </c>
      <c r="Q43" s="13">
        <f>+'International Tourist M.'!AD122</f>
        <v>382</v>
      </c>
      <c r="R43" s="13">
        <f>+'International Tourist M.'!AE122</f>
        <v>119</v>
      </c>
      <c r="S43" s="13">
        <f>+'International Tourist M.'!AF122</f>
        <v>0</v>
      </c>
      <c r="T43" s="205">
        <f t="shared" si="23"/>
        <v>-100</v>
      </c>
      <c r="U43" s="205">
        <f t="shared" si="24"/>
        <v>-100</v>
      </c>
    </row>
    <row r="44" spans="1:23" ht="21" x14ac:dyDescent="0.6">
      <c r="A44" s="47" t="s">
        <v>104</v>
      </c>
      <c r="B44" s="13">
        <f>+'International Tourist M.'!U180</f>
        <v>22562</v>
      </c>
      <c r="C44" s="13">
        <f>+'International Tourist M.'!V180</f>
        <v>22692</v>
      </c>
      <c r="D44" s="13">
        <f>+'International Tourist M.'!W180</f>
        <v>0</v>
      </c>
      <c r="E44" s="205">
        <f t="shared" si="17"/>
        <v>-100</v>
      </c>
      <c r="F44" s="205">
        <f t="shared" si="18"/>
        <v>-100</v>
      </c>
      <c r="G44" s="13">
        <f>+'International Tourist M.'!F142</f>
        <v>1057</v>
      </c>
      <c r="H44" s="13">
        <f>+'International Tourist M.'!G142</f>
        <v>1718</v>
      </c>
      <c r="I44" s="13">
        <f>+'International Tourist M.'!H142</f>
        <v>0</v>
      </c>
      <c r="J44" s="205">
        <f t="shared" si="19"/>
        <v>-100</v>
      </c>
      <c r="K44" s="205">
        <f t="shared" si="20"/>
        <v>-100</v>
      </c>
      <c r="L44" s="13">
        <f>+'International Tourist M.'!X66</f>
        <v>11557</v>
      </c>
      <c r="M44" s="13">
        <f>+'International Tourist M.'!Y66</f>
        <v>10498</v>
      </c>
      <c r="N44" s="13">
        <f>+'International Tourist M.'!Z66</f>
        <v>0</v>
      </c>
      <c r="O44" s="205">
        <f t="shared" si="21"/>
        <v>-100</v>
      </c>
      <c r="P44" s="205">
        <f t="shared" si="22"/>
        <v>-100</v>
      </c>
      <c r="Q44" s="13">
        <f>+'International Tourist M.'!AD123</f>
        <v>343</v>
      </c>
      <c r="R44" s="13">
        <f>+'International Tourist M.'!AE123</f>
        <v>1060</v>
      </c>
      <c r="S44" s="13">
        <f>+'International Tourist M.'!AF123</f>
        <v>0</v>
      </c>
      <c r="T44" s="205">
        <f t="shared" si="23"/>
        <v>-100</v>
      </c>
      <c r="U44" s="205">
        <f t="shared" si="24"/>
        <v>-100</v>
      </c>
    </row>
    <row r="45" spans="1:23" ht="21" x14ac:dyDescent="0.6">
      <c r="A45" s="47" t="s">
        <v>105</v>
      </c>
      <c r="B45" s="13">
        <f>+'International Tourist M.'!U181</f>
        <v>23167</v>
      </c>
      <c r="C45" s="13">
        <f>+'International Tourist M.'!V181</f>
        <v>24670</v>
      </c>
      <c r="D45" s="13">
        <f>+'International Tourist M.'!W181</f>
        <v>0</v>
      </c>
      <c r="E45" s="205">
        <f t="shared" si="17"/>
        <v>-100</v>
      </c>
      <c r="F45" s="205">
        <f t="shared" si="18"/>
        <v>-100</v>
      </c>
      <c r="G45" s="13">
        <f>+'International Tourist M.'!F143</f>
        <v>1080</v>
      </c>
      <c r="H45" s="13">
        <f>+'International Tourist M.'!G143</f>
        <v>1724</v>
      </c>
      <c r="I45" s="13">
        <f>+'International Tourist M.'!H143</f>
        <v>0</v>
      </c>
      <c r="J45" s="205">
        <f t="shared" si="19"/>
        <v>-100</v>
      </c>
      <c r="K45" s="205">
        <f t="shared" si="20"/>
        <v>-100</v>
      </c>
      <c r="L45" s="13">
        <f>+'International Tourist M.'!X67</f>
        <v>9495</v>
      </c>
      <c r="M45" s="13">
        <f>+'International Tourist M.'!Y67</f>
        <v>8893</v>
      </c>
      <c r="N45" s="13">
        <f>+'International Tourist M.'!Z67</f>
        <v>0</v>
      </c>
      <c r="O45" s="205">
        <f t="shared" si="21"/>
        <v>-100</v>
      </c>
      <c r="P45" s="205">
        <f t="shared" si="22"/>
        <v>-100</v>
      </c>
      <c r="Q45" s="13">
        <f>+'International Tourist M.'!AD124</f>
        <v>744</v>
      </c>
      <c r="R45" s="13">
        <f>+'International Tourist M.'!AE124</f>
        <v>448</v>
      </c>
      <c r="S45" s="13">
        <f>+'International Tourist M.'!AF124</f>
        <v>0</v>
      </c>
      <c r="T45" s="205">
        <f t="shared" si="23"/>
        <v>-100</v>
      </c>
      <c r="U45" s="205">
        <f t="shared" si="24"/>
        <v>-100</v>
      </c>
    </row>
    <row r="46" spans="1:23" ht="21" x14ac:dyDescent="0.6">
      <c r="A46" s="47" t="s">
        <v>106</v>
      </c>
      <c r="B46" s="13">
        <f>+'International Tourist M.'!U182</f>
        <v>30403</v>
      </c>
      <c r="C46" s="13">
        <f>+'International Tourist M.'!V182</f>
        <v>28077</v>
      </c>
      <c r="D46" s="13">
        <f>+'International Tourist M.'!W182</f>
        <v>0</v>
      </c>
      <c r="E46" s="205">
        <f t="shared" si="17"/>
        <v>-100</v>
      </c>
      <c r="F46" s="205">
        <f t="shared" si="18"/>
        <v>-100</v>
      </c>
      <c r="G46" s="13">
        <f>+'International Tourist M.'!F144</f>
        <v>1151</v>
      </c>
      <c r="H46" s="13">
        <f>+'International Tourist M.'!G144</f>
        <v>1651</v>
      </c>
      <c r="I46" s="13">
        <f>+'International Tourist M.'!H144</f>
        <v>0</v>
      </c>
      <c r="J46" s="205">
        <f t="shared" si="19"/>
        <v>-100</v>
      </c>
      <c r="K46" s="205">
        <f t="shared" si="20"/>
        <v>-100</v>
      </c>
      <c r="L46" s="13">
        <f>+'International Tourist M.'!X68</f>
        <v>6738</v>
      </c>
      <c r="M46" s="13">
        <f>+'International Tourist M.'!Y68</f>
        <v>3656</v>
      </c>
      <c r="N46" s="13">
        <f>+'International Tourist M.'!Z68</f>
        <v>0</v>
      </c>
      <c r="O46" s="205">
        <f t="shared" si="21"/>
        <v>-100</v>
      </c>
      <c r="P46" s="205">
        <f t="shared" si="22"/>
        <v>-100</v>
      </c>
      <c r="Q46" s="13">
        <f>+'International Tourist M.'!AD125</f>
        <v>20</v>
      </c>
      <c r="R46" s="13">
        <f>+'International Tourist M.'!AE125</f>
        <v>2</v>
      </c>
      <c r="S46" s="13">
        <f>+'International Tourist M.'!AF125</f>
        <v>0</v>
      </c>
      <c r="T46" s="205">
        <f t="shared" si="23"/>
        <v>-100</v>
      </c>
      <c r="U46" s="205">
        <f t="shared" si="24"/>
        <v>-100</v>
      </c>
    </row>
    <row r="47" spans="1:23" ht="21" x14ac:dyDescent="0.6">
      <c r="A47" s="47" t="s">
        <v>107</v>
      </c>
      <c r="B47" s="13">
        <f>+'International Tourist M.'!U183</f>
        <v>55769</v>
      </c>
      <c r="C47" s="13">
        <f>+'International Tourist M.'!V183</f>
        <v>52777</v>
      </c>
      <c r="D47" s="13">
        <f>+'International Tourist M.'!W183</f>
        <v>0</v>
      </c>
      <c r="E47" s="205">
        <f t="shared" si="17"/>
        <v>-100</v>
      </c>
      <c r="F47" s="205">
        <f t="shared" si="18"/>
        <v>-100</v>
      </c>
      <c r="G47" s="13">
        <f>+'International Tourist M.'!F145</f>
        <v>1041</v>
      </c>
      <c r="H47" s="13">
        <f>+'International Tourist M.'!G145</f>
        <v>1650</v>
      </c>
      <c r="I47" s="13">
        <f>+'International Tourist M.'!H145</f>
        <v>0</v>
      </c>
      <c r="J47" s="205">
        <f t="shared" si="19"/>
        <v>-100</v>
      </c>
      <c r="K47" s="205">
        <f t="shared" si="20"/>
        <v>-100</v>
      </c>
      <c r="L47" s="13">
        <f>+'International Tourist M.'!X69</f>
        <v>7847</v>
      </c>
      <c r="M47" s="13">
        <f>+'International Tourist M.'!Y69</f>
        <v>7427</v>
      </c>
      <c r="N47" s="13">
        <f>+'International Tourist M.'!Z69</f>
        <v>0</v>
      </c>
      <c r="O47" s="205">
        <f t="shared" si="21"/>
        <v>-100</v>
      </c>
      <c r="P47" s="205">
        <f t="shared" si="22"/>
        <v>-100</v>
      </c>
      <c r="Q47" s="13">
        <f>+'International Tourist M.'!AD126</f>
        <v>121</v>
      </c>
      <c r="R47" s="13">
        <f>+'International Tourist M.'!AE126</f>
        <v>189</v>
      </c>
      <c r="S47" s="13">
        <f>+'International Tourist M.'!AF126</f>
        <v>0</v>
      </c>
      <c r="T47" s="205">
        <f t="shared" si="23"/>
        <v>-100</v>
      </c>
      <c r="U47" s="205">
        <f t="shared" si="24"/>
        <v>-100</v>
      </c>
    </row>
    <row r="48" spans="1:23" ht="21" x14ac:dyDescent="0.6">
      <c r="A48" s="47" t="s">
        <v>108</v>
      </c>
      <c r="B48" s="13">
        <f>+'International Tourist M.'!U184</f>
        <v>56225</v>
      </c>
      <c r="C48" s="13">
        <f>+'International Tourist M.'!V184</f>
        <v>54048</v>
      </c>
      <c r="D48" s="13">
        <f>+'International Tourist M.'!W184</f>
        <v>0</v>
      </c>
      <c r="E48" s="205">
        <f t="shared" si="17"/>
        <v>-100</v>
      </c>
      <c r="F48" s="205">
        <f t="shared" si="18"/>
        <v>-100</v>
      </c>
      <c r="G48" s="13">
        <f>+'International Tourist M.'!F146</f>
        <v>1201</v>
      </c>
      <c r="H48" s="13">
        <f>+'International Tourist M.'!G146</f>
        <v>1481</v>
      </c>
      <c r="I48" s="13">
        <f>+'International Tourist M.'!H146</f>
        <v>0</v>
      </c>
      <c r="J48" s="205">
        <f t="shared" si="19"/>
        <v>-100</v>
      </c>
      <c r="K48" s="205">
        <f t="shared" si="20"/>
        <v>-100</v>
      </c>
      <c r="L48" s="13">
        <f>+'International Tourist M.'!X70</f>
        <v>8689</v>
      </c>
      <c r="M48" s="13">
        <f>+'International Tourist M.'!Y70</f>
        <v>8955</v>
      </c>
      <c r="N48" s="13">
        <f>+'International Tourist M.'!Z70</f>
        <v>0</v>
      </c>
      <c r="O48" s="205">
        <f t="shared" si="21"/>
        <v>-100</v>
      </c>
      <c r="P48" s="205">
        <f t="shared" si="22"/>
        <v>-100</v>
      </c>
      <c r="Q48" s="13">
        <f>+'International Tourist M.'!AD127</f>
        <v>51</v>
      </c>
      <c r="R48" s="13">
        <f>+'International Tourist M.'!AE127</f>
        <v>101</v>
      </c>
      <c r="S48" s="13">
        <f>+'International Tourist M.'!AF127</f>
        <v>0</v>
      </c>
      <c r="T48" s="205">
        <f t="shared" si="23"/>
        <v>-100</v>
      </c>
      <c r="U48" s="205">
        <f t="shared" si="24"/>
        <v>-100</v>
      </c>
    </row>
    <row r="49" spans="1:23" ht="21" x14ac:dyDescent="0.6">
      <c r="A49" s="47" t="s">
        <v>109</v>
      </c>
      <c r="B49" s="13">
        <f>+'International Tourist M.'!U185</f>
        <v>38940</v>
      </c>
      <c r="C49" s="13">
        <f>+'International Tourist M.'!V185</f>
        <v>33777</v>
      </c>
      <c r="D49" s="13">
        <f>+'International Tourist M.'!W185</f>
        <v>0</v>
      </c>
      <c r="E49" s="205">
        <f t="shared" si="17"/>
        <v>-100</v>
      </c>
      <c r="F49" s="205">
        <f t="shared" si="18"/>
        <v>-100</v>
      </c>
      <c r="G49" s="13">
        <f>+'International Tourist M.'!F147</f>
        <v>1109</v>
      </c>
      <c r="H49" s="13">
        <f>+'International Tourist M.'!G147</f>
        <v>1552</v>
      </c>
      <c r="I49" s="13">
        <f>+'International Tourist M.'!H147</f>
        <v>0</v>
      </c>
      <c r="J49" s="205">
        <f t="shared" si="19"/>
        <v>-100</v>
      </c>
      <c r="K49" s="205">
        <f t="shared" si="20"/>
        <v>-100</v>
      </c>
      <c r="L49" s="13">
        <f>+'International Tourist M.'!X71</f>
        <v>8344</v>
      </c>
      <c r="M49" s="13">
        <f>+'International Tourist M.'!Y71</f>
        <v>9344</v>
      </c>
      <c r="N49" s="13">
        <f>+'International Tourist M.'!Z71</f>
        <v>0</v>
      </c>
      <c r="O49" s="205">
        <f t="shared" si="21"/>
        <v>-100</v>
      </c>
      <c r="P49" s="205">
        <f t="shared" si="22"/>
        <v>-100</v>
      </c>
      <c r="Q49" s="13">
        <f>+'International Tourist M.'!AD128</f>
        <v>208</v>
      </c>
      <c r="R49" s="13">
        <f>+'International Tourist M.'!AE128</f>
        <v>89</v>
      </c>
      <c r="S49" s="13">
        <f>+'International Tourist M.'!AF128</f>
        <v>0</v>
      </c>
      <c r="T49" s="205">
        <f t="shared" si="23"/>
        <v>-100</v>
      </c>
      <c r="U49" s="205">
        <f t="shared" si="24"/>
        <v>-100</v>
      </c>
    </row>
    <row r="50" spans="1:23" ht="21" x14ac:dyDescent="0.6">
      <c r="A50" s="47" t="s">
        <v>125</v>
      </c>
      <c r="B50" s="13">
        <f>+'International Tourist M.'!U186</f>
        <v>21102</v>
      </c>
      <c r="C50" s="13">
        <f>+'International Tourist M.'!V186</f>
        <v>21240</v>
      </c>
      <c r="D50" s="13">
        <f>+'International Tourist M.'!W186</f>
        <v>0</v>
      </c>
      <c r="E50" s="205">
        <f t="shared" si="17"/>
        <v>-100</v>
      </c>
      <c r="F50" s="205">
        <f t="shared" si="18"/>
        <v>-100</v>
      </c>
      <c r="G50" s="13">
        <f>+'International Tourist M.'!F148</f>
        <v>1213</v>
      </c>
      <c r="H50" s="13">
        <f>+'International Tourist M.'!G148</f>
        <v>1247</v>
      </c>
      <c r="I50" s="13">
        <f>+'International Tourist M.'!H148</f>
        <v>0</v>
      </c>
      <c r="J50" s="205">
        <f t="shared" si="19"/>
        <v>-100</v>
      </c>
      <c r="K50" s="205">
        <f t="shared" si="20"/>
        <v>-100</v>
      </c>
      <c r="L50" s="13">
        <f>+'International Tourist M.'!X72</f>
        <v>10407</v>
      </c>
      <c r="M50" s="13">
        <f>+'International Tourist M.'!Y72</f>
        <v>9141</v>
      </c>
      <c r="N50" s="13">
        <f>+'International Tourist M.'!Z72</f>
        <v>0</v>
      </c>
      <c r="O50" s="205">
        <f t="shared" si="21"/>
        <v>-100</v>
      </c>
      <c r="P50" s="205">
        <f t="shared" si="22"/>
        <v>-100</v>
      </c>
      <c r="Q50" s="13">
        <f>+'International Tourist M.'!AD129</f>
        <v>100</v>
      </c>
      <c r="R50" s="13">
        <f>+'International Tourist M.'!AE129</f>
        <v>371</v>
      </c>
      <c r="S50" s="13">
        <f>+'International Tourist M.'!AF129</f>
        <v>0</v>
      </c>
      <c r="T50" s="205">
        <f t="shared" si="23"/>
        <v>-100</v>
      </c>
      <c r="U50" s="205">
        <f t="shared" si="24"/>
        <v>-100</v>
      </c>
    </row>
    <row r="51" spans="1:23" ht="21" x14ac:dyDescent="0.6">
      <c r="A51" s="47" t="s">
        <v>110</v>
      </c>
      <c r="B51" s="13">
        <f>+'International Tourist M.'!U187</f>
        <v>19118</v>
      </c>
      <c r="C51" s="13">
        <f>+'International Tourist M.'!V187</f>
        <v>16969</v>
      </c>
      <c r="D51" s="13">
        <f>+'International Tourist M.'!W187</f>
        <v>0</v>
      </c>
      <c r="E51" s="205">
        <f t="shared" si="17"/>
        <v>-100</v>
      </c>
      <c r="F51" s="205">
        <f t="shared" si="18"/>
        <v>-100</v>
      </c>
      <c r="G51" s="13">
        <f>+'International Tourist M.'!F149</f>
        <v>1376</v>
      </c>
      <c r="H51" s="13">
        <f>+'International Tourist M.'!G149</f>
        <v>1852</v>
      </c>
      <c r="I51" s="13">
        <f>+'International Tourist M.'!H149</f>
        <v>0</v>
      </c>
      <c r="J51" s="205">
        <f t="shared" si="19"/>
        <v>-100</v>
      </c>
      <c r="K51" s="205">
        <f t="shared" si="20"/>
        <v>-100</v>
      </c>
      <c r="L51" s="13">
        <f>+'International Tourist M.'!X73</f>
        <v>9133</v>
      </c>
      <c r="M51" s="13">
        <f>+'International Tourist M.'!Y73</f>
        <v>10021</v>
      </c>
      <c r="N51" s="13">
        <f>+'International Tourist M.'!Z73</f>
        <v>0</v>
      </c>
      <c r="O51" s="205">
        <f t="shared" si="21"/>
        <v>-100</v>
      </c>
      <c r="P51" s="205">
        <f t="shared" si="22"/>
        <v>-100</v>
      </c>
      <c r="Q51" s="13">
        <f>+'International Tourist M.'!AD130</f>
        <v>521</v>
      </c>
      <c r="R51" s="13">
        <f>+'International Tourist M.'!AE130</f>
        <v>719</v>
      </c>
      <c r="S51" s="13">
        <f>+'International Tourist M.'!AF130</f>
        <v>0</v>
      </c>
      <c r="T51" s="205">
        <f t="shared" si="23"/>
        <v>-100</v>
      </c>
      <c r="U51" s="205">
        <f t="shared" si="24"/>
        <v>-100</v>
      </c>
    </row>
    <row r="52" spans="1:23" ht="21" x14ac:dyDescent="0.6">
      <c r="A52" s="47" t="s">
        <v>111</v>
      </c>
      <c r="B52" s="13">
        <f>+'International Tourist M.'!U188</f>
        <v>16072</v>
      </c>
      <c r="C52" s="13">
        <f>+'International Tourist M.'!V188</f>
        <v>18944</v>
      </c>
      <c r="D52" s="13">
        <f>+'International Tourist M.'!W188</f>
        <v>0</v>
      </c>
      <c r="E52" s="205">
        <f t="shared" si="17"/>
        <v>-100</v>
      </c>
      <c r="F52" s="205">
        <f t="shared" si="18"/>
        <v>-100</v>
      </c>
      <c r="G52" s="13">
        <f>+'International Tourist M.'!F150</f>
        <v>1497</v>
      </c>
      <c r="H52" s="13">
        <f>+'International Tourist M.'!G150</f>
        <v>1613</v>
      </c>
      <c r="I52" s="13">
        <f>+'International Tourist M.'!H150</f>
        <v>0</v>
      </c>
      <c r="J52" s="205">
        <f t="shared" si="19"/>
        <v>-100</v>
      </c>
      <c r="K52" s="205">
        <f t="shared" si="20"/>
        <v>-100</v>
      </c>
      <c r="L52" s="13">
        <f>+'International Tourist M.'!X74</f>
        <v>8531</v>
      </c>
      <c r="M52" s="13">
        <f>+'International Tourist M.'!Y74</f>
        <v>9556</v>
      </c>
      <c r="N52" s="13">
        <f>+'International Tourist M.'!Z74</f>
        <v>0</v>
      </c>
      <c r="O52" s="205">
        <f t="shared" si="21"/>
        <v>-100</v>
      </c>
      <c r="P52" s="205">
        <f t="shared" si="22"/>
        <v>-100</v>
      </c>
      <c r="Q52" s="13">
        <f>+'International Tourist M.'!AD131</f>
        <v>114</v>
      </c>
      <c r="R52" s="13">
        <f>+'International Tourist M.'!AE131</f>
        <v>215</v>
      </c>
      <c r="S52" s="13">
        <f>+'International Tourist M.'!AF131</f>
        <v>0</v>
      </c>
      <c r="T52" s="205">
        <f t="shared" si="23"/>
        <v>-100</v>
      </c>
      <c r="U52" s="205">
        <f t="shared" si="24"/>
        <v>-100</v>
      </c>
    </row>
    <row r="53" spans="1:23" ht="21" x14ac:dyDescent="0.6">
      <c r="A53" s="47" t="s">
        <v>112</v>
      </c>
      <c r="B53" s="13">
        <f>+'International Tourist M.'!U189</f>
        <v>13714</v>
      </c>
      <c r="C53" s="13">
        <f>+'International Tourist M.'!V189</f>
        <v>12785</v>
      </c>
      <c r="D53" s="13">
        <f>+'International Tourist M.'!W189</f>
        <v>0</v>
      </c>
      <c r="E53" s="205">
        <f t="shared" si="17"/>
        <v>-100</v>
      </c>
      <c r="F53" s="205">
        <f t="shared" si="18"/>
        <v>-100</v>
      </c>
      <c r="G53" s="13">
        <f>+'International Tourist M.'!F151</f>
        <v>895</v>
      </c>
      <c r="H53" s="13">
        <f>+'International Tourist M.'!G151</f>
        <v>1433</v>
      </c>
      <c r="I53" s="13">
        <f>+'International Tourist M.'!H151</f>
        <v>0</v>
      </c>
      <c r="J53" s="205">
        <f t="shared" si="19"/>
        <v>-100</v>
      </c>
      <c r="K53" s="205">
        <f t="shared" si="20"/>
        <v>-100</v>
      </c>
      <c r="L53" s="13">
        <f>+'International Tourist M.'!X75</f>
        <v>7444</v>
      </c>
      <c r="M53" s="13">
        <f>+'International Tourist M.'!Y75</f>
        <v>6242</v>
      </c>
      <c r="N53" s="13">
        <f>+'International Tourist M.'!Z75</f>
        <v>0</v>
      </c>
      <c r="O53" s="205">
        <f t="shared" si="21"/>
        <v>-100</v>
      </c>
      <c r="P53" s="205">
        <f t="shared" si="22"/>
        <v>-100</v>
      </c>
      <c r="Q53" s="13">
        <f>+'International Tourist M.'!AD132</f>
        <v>1098</v>
      </c>
      <c r="R53" s="13">
        <f>+'International Tourist M.'!AE132</f>
        <v>461</v>
      </c>
      <c r="S53" s="13">
        <f>+'International Tourist M.'!AF132</f>
        <v>0</v>
      </c>
      <c r="T53" s="205">
        <f t="shared" si="23"/>
        <v>-100</v>
      </c>
      <c r="U53" s="205">
        <f t="shared" si="24"/>
        <v>-100</v>
      </c>
      <c r="W53" s="92">
        <f>+D53+I53+N53+S53</f>
        <v>0</v>
      </c>
    </row>
    <row r="54" spans="1:23" ht="21" x14ac:dyDescent="0.6">
      <c r="A54" s="47" t="s">
        <v>113</v>
      </c>
      <c r="B54" s="14">
        <f>SUM(B42:B53)</f>
        <v>324387</v>
      </c>
      <c r="C54" s="14">
        <f>SUM(C42:C53)</f>
        <v>319923</v>
      </c>
      <c r="D54" s="14">
        <f>SUM(D42:D53)</f>
        <v>8619</v>
      </c>
      <c r="E54" s="205">
        <f t="shared" si="17"/>
        <v>-97.342988467478662</v>
      </c>
      <c r="F54" s="205">
        <f t="shared" si="18"/>
        <v>-97.305914235612946</v>
      </c>
      <c r="G54" s="14">
        <f>SUM(G42:G53)</f>
        <v>13164</v>
      </c>
      <c r="H54" s="14">
        <f>SUM(H42:H53)</f>
        <v>18963</v>
      </c>
      <c r="I54" s="14">
        <f>SUM(I42:I53)</f>
        <v>737</v>
      </c>
      <c r="J54" s="205">
        <f t="shared" si="19"/>
        <v>-94.401397751443326</v>
      </c>
      <c r="K54" s="205">
        <f t="shared" si="20"/>
        <v>-96.113484153351266</v>
      </c>
      <c r="L54" s="14">
        <f>SUM(L42:L53)</f>
        <v>104323</v>
      </c>
      <c r="M54" s="14">
        <f>SUM(M42:M53)</f>
        <v>98605</v>
      </c>
      <c r="N54" s="14">
        <f>SUM(N42:N53)</f>
        <v>4965</v>
      </c>
      <c r="O54" s="205">
        <f t="shared" si="21"/>
        <v>-95.240742693365803</v>
      </c>
      <c r="P54" s="205">
        <f t="shared" si="22"/>
        <v>-94.964758379392521</v>
      </c>
      <c r="Q54" s="14">
        <f>SUM(Q42:Q53)</f>
        <v>4053</v>
      </c>
      <c r="R54" s="14">
        <f>SUM(R42:R53)</f>
        <v>4685</v>
      </c>
      <c r="S54" s="14">
        <f>SUM(S42:S53)</f>
        <v>154</v>
      </c>
      <c r="T54" s="205">
        <f t="shared" si="23"/>
        <v>-96.200345423143347</v>
      </c>
      <c r="U54" s="205">
        <f t="shared" si="24"/>
        <v>-96.712913553895405</v>
      </c>
    </row>
    <row r="57" spans="1:23" ht="23.4" x14ac:dyDescent="0.6">
      <c r="A57" s="18"/>
      <c r="B57" s="11"/>
      <c r="C57" s="12"/>
      <c r="D57" s="12"/>
      <c r="E57" s="11"/>
      <c r="F57" s="11"/>
      <c r="G57" s="11"/>
      <c r="H57" s="12"/>
      <c r="I57" s="12"/>
      <c r="J57" s="11"/>
      <c r="K57" s="11"/>
      <c r="L57" s="11"/>
      <c r="M57" s="12"/>
      <c r="N57" s="12"/>
      <c r="O57" s="11"/>
      <c r="P57" s="11"/>
      <c r="Q57" s="11"/>
      <c r="R57" s="12"/>
      <c r="S57" s="12"/>
      <c r="T57" s="11"/>
      <c r="U57" s="11"/>
    </row>
    <row r="58" spans="1:23" ht="21" customHeight="1" x14ac:dyDescent="0.55000000000000004">
      <c r="A58" s="336" t="s">
        <v>101</v>
      </c>
      <c r="B58" s="359" t="s">
        <v>74</v>
      </c>
      <c r="C58" s="359"/>
      <c r="D58" s="360"/>
      <c r="E58" s="76" t="s">
        <v>147</v>
      </c>
      <c r="F58" s="76" t="s">
        <v>147</v>
      </c>
      <c r="G58" s="359" t="s">
        <v>38</v>
      </c>
      <c r="H58" s="359"/>
      <c r="I58" s="360"/>
      <c r="J58" s="76" t="s">
        <v>147</v>
      </c>
      <c r="K58" s="76" t="s">
        <v>147</v>
      </c>
      <c r="L58" s="359" t="s">
        <v>44</v>
      </c>
      <c r="M58" s="359"/>
      <c r="N58" s="360"/>
      <c r="O58" s="76" t="s">
        <v>147</v>
      </c>
      <c r="P58" s="76" t="s">
        <v>147</v>
      </c>
      <c r="Q58" s="359" t="s">
        <v>47</v>
      </c>
      <c r="R58" s="359"/>
      <c r="S58" s="360"/>
      <c r="T58" s="76" t="s">
        <v>147</v>
      </c>
      <c r="U58" s="76" t="s">
        <v>147</v>
      </c>
    </row>
    <row r="59" spans="1:23" ht="20.399999999999999" x14ac:dyDescent="0.55000000000000004">
      <c r="A59" s="337"/>
      <c r="B59" s="34">
        <v>2018</v>
      </c>
      <c r="C59" s="34">
        <v>2019</v>
      </c>
      <c r="D59" s="34">
        <v>2020</v>
      </c>
      <c r="E59" s="10" t="s">
        <v>350</v>
      </c>
      <c r="F59" s="10" t="s">
        <v>351</v>
      </c>
      <c r="G59" s="34">
        <v>2018</v>
      </c>
      <c r="H59" s="34">
        <v>2019</v>
      </c>
      <c r="I59" s="34">
        <v>2020</v>
      </c>
      <c r="J59" s="10" t="s">
        <v>350</v>
      </c>
      <c r="K59" s="10" t="s">
        <v>351</v>
      </c>
      <c r="L59" s="34">
        <v>2018</v>
      </c>
      <c r="M59" s="34">
        <v>2019</v>
      </c>
      <c r="N59" s="34">
        <v>2020</v>
      </c>
      <c r="O59" s="10" t="s">
        <v>350</v>
      </c>
      <c r="P59" s="10" t="s">
        <v>351</v>
      </c>
      <c r="Q59" s="34">
        <v>2018</v>
      </c>
      <c r="R59" s="34">
        <v>2019</v>
      </c>
      <c r="S59" s="34">
        <v>2020</v>
      </c>
      <c r="T59" s="10" t="s">
        <v>350</v>
      </c>
      <c r="U59" s="10" t="s">
        <v>351</v>
      </c>
    </row>
    <row r="60" spans="1:23" ht="21" x14ac:dyDescent="0.6">
      <c r="A60" s="46" t="s">
        <v>102</v>
      </c>
      <c r="B60" s="13">
        <f>+'International Tourist M.'!O83</f>
        <v>31</v>
      </c>
      <c r="C60" s="13">
        <f>+'International Tourist M.'!P83</f>
        <v>17</v>
      </c>
      <c r="D60" s="13">
        <f>+'International Tourist M.'!Q83</f>
        <v>0</v>
      </c>
      <c r="E60" s="205">
        <f t="shared" ref="E60:E72" si="25">IFERROR(((D60-B60)/B60*100),0)</f>
        <v>-100</v>
      </c>
      <c r="F60" s="205">
        <f t="shared" ref="F60:F72" si="26">IFERROR(((D60-C60)/C60*100),0)</f>
        <v>-100</v>
      </c>
      <c r="G60" s="13">
        <f>+'International Tourist M.'!L159</f>
        <v>378</v>
      </c>
      <c r="H60" s="13">
        <f>+'International Tourist M.'!M159</f>
        <v>297</v>
      </c>
      <c r="I60" s="13">
        <f>+'International Tourist M.'!N159</f>
        <v>175</v>
      </c>
      <c r="J60" s="205">
        <f t="shared" ref="J60:J72" si="27">IFERROR(((I60-G60)/G60*100),0)</f>
        <v>-53.703703703703709</v>
      </c>
      <c r="K60" s="205">
        <f t="shared" ref="K60:K72" si="28">IFERROR(((I60-H60)/H60*100),0)</f>
        <v>-41.07744107744108</v>
      </c>
      <c r="L60" s="13">
        <f>+'International Tourist M.'!L102</f>
        <v>51</v>
      </c>
      <c r="M60" s="13">
        <f>+'International Tourist M.'!M102</f>
        <v>28</v>
      </c>
      <c r="N60" s="13">
        <f>+'International Tourist M.'!N102</f>
        <v>11</v>
      </c>
      <c r="O60" s="205">
        <f t="shared" ref="O60:O72" si="29">IFERROR(((N60-L60)/L60*100),0)</f>
        <v>-78.431372549019613</v>
      </c>
      <c r="P60" s="205">
        <f t="shared" ref="P60:P72" si="30">IFERROR(((N60-M60)/M60*100),0)</f>
        <v>-60.714285714285708</v>
      </c>
      <c r="Q60" s="13">
        <f>+'International Tourist M.'!O121</f>
        <v>358</v>
      </c>
      <c r="R60" s="13">
        <f>+'International Tourist M.'!P121</f>
        <v>441</v>
      </c>
      <c r="S60" s="13">
        <f>+'International Tourist M.'!Q121</f>
        <v>185</v>
      </c>
      <c r="T60" s="205">
        <f t="shared" ref="T60:T72" si="31">IFERROR(((S60-Q60)/Q60*100),0)</f>
        <v>-48.324022346368714</v>
      </c>
      <c r="U60" s="205">
        <f t="shared" ref="U60:U72" si="32">IFERROR(((S60-R60)/R60*100),0)</f>
        <v>-58.049886621315196</v>
      </c>
    </row>
    <row r="61" spans="1:23" ht="21" x14ac:dyDescent="0.6">
      <c r="A61" s="47" t="s">
        <v>103</v>
      </c>
      <c r="B61" s="13">
        <f>+'International Tourist M.'!O84</f>
        <v>63</v>
      </c>
      <c r="C61" s="13">
        <f>+'International Tourist M.'!P84</f>
        <v>11</v>
      </c>
      <c r="D61" s="13">
        <f>+'International Tourist M.'!Q84</f>
        <v>0</v>
      </c>
      <c r="E61" s="205">
        <f t="shared" si="25"/>
        <v>-100</v>
      </c>
      <c r="F61" s="205">
        <f t="shared" si="26"/>
        <v>-100</v>
      </c>
      <c r="G61" s="13">
        <f>+'International Tourist M.'!L160</f>
        <v>537</v>
      </c>
      <c r="H61" s="13">
        <f>+'International Tourist M.'!M160</f>
        <v>351</v>
      </c>
      <c r="I61" s="13">
        <f>+'International Tourist M.'!N160</f>
        <v>0</v>
      </c>
      <c r="J61" s="205">
        <f t="shared" si="27"/>
        <v>-100</v>
      </c>
      <c r="K61" s="205">
        <f t="shared" si="28"/>
        <v>-100</v>
      </c>
      <c r="L61" s="13">
        <f>+'International Tourist M.'!L103</f>
        <v>118</v>
      </c>
      <c r="M61" s="13">
        <f>+'International Tourist M.'!M103</f>
        <v>76</v>
      </c>
      <c r="N61" s="13">
        <f>+'International Tourist M.'!N103</f>
        <v>0</v>
      </c>
      <c r="O61" s="205">
        <f t="shared" si="29"/>
        <v>-100</v>
      </c>
      <c r="P61" s="205">
        <f t="shared" si="30"/>
        <v>-100</v>
      </c>
      <c r="Q61" s="13">
        <f>+'International Tourist M.'!O122</f>
        <v>276</v>
      </c>
      <c r="R61" s="13">
        <f>+'International Tourist M.'!P122</f>
        <v>185</v>
      </c>
      <c r="S61" s="13">
        <f>+'International Tourist M.'!Q122</f>
        <v>0</v>
      </c>
      <c r="T61" s="205">
        <f t="shared" si="31"/>
        <v>-100</v>
      </c>
      <c r="U61" s="205">
        <f t="shared" si="32"/>
        <v>-100</v>
      </c>
    </row>
    <row r="62" spans="1:23" ht="21" x14ac:dyDescent="0.6">
      <c r="A62" s="47" t="s">
        <v>104</v>
      </c>
      <c r="B62" s="13">
        <f>+'International Tourist M.'!O85</f>
        <v>71</v>
      </c>
      <c r="C62" s="13">
        <f>+'International Tourist M.'!P85</f>
        <v>10</v>
      </c>
      <c r="D62" s="13">
        <f>+'International Tourist M.'!Q85</f>
        <v>0</v>
      </c>
      <c r="E62" s="205">
        <f t="shared" si="25"/>
        <v>-100</v>
      </c>
      <c r="F62" s="205">
        <f t="shared" si="26"/>
        <v>-100</v>
      </c>
      <c r="G62" s="13">
        <f>+'International Tourist M.'!L161</f>
        <v>342</v>
      </c>
      <c r="H62" s="13">
        <f>+'International Tourist M.'!M161</f>
        <v>469</v>
      </c>
      <c r="I62" s="13">
        <f>+'International Tourist M.'!N161</f>
        <v>0</v>
      </c>
      <c r="J62" s="205">
        <f t="shared" si="27"/>
        <v>-100</v>
      </c>
      <c r="K62" s="205">
        <f t="shared" si="28"/>
        <v>-100</v>
      </c>
      <c r="L62" s="13">
        <f>+'International Tourist M.'!L104</f>
        <v>97</v>
      </c>
      <c r="M62" s="13">
        <f>+'International Tourist M.'!M104</f>
        <v>61</v>
      </c>
      <c r="N62" s="13">
        <f>+'International Tourist M.'!N104</f>
        <v>0</v>
      </c>
      <c r="O62" s="205">
        <f t="shared" si="29"/>
        <v>-100</v>
      </c>
      <c r="P62" s="205">
        <f t="shared" si="30"/>
        <v>-100</v>
      </c>
      <c r="Q62" s="13">
        <f>+'International Tourist M.'!O123</f>
        <v>116</v>
      </c>
      <c r="R62" s="13">
        <f>+'International Tourist M.'!P123</f>
        <v>325</v>
      </c>
      <c r="S62" s="13">
        <f>+'International Tourist M.'!Q123</f>
        <v>0</v>
      </c>
      <c r="T62" s="205">
        <f t="shared" si="31"/>
        <v>-100</v>
      </c>
      <c r="U62" s="205">
        <f t="shared" si="32"/>
        <v>-100</v>
      </c>
    </row>
    <row r="63" spans="1:23" ht="21" x14ac:dyDescent="0.6">
      <c r="A63" s="47" t="s">
        <v>105</v>
      </c>
      <c r="B63" s="13">
        <f>+'International Tourist M.'!O86</f>
        <v>0</v>
      </c>
      <c r="C63" s="13">
        <f>+'International Tourist M.'!P86</f>
        <v>0</v>
      </c>
      <c r="D63" s="13">
        <f>+'International Tourist M.'!Q86</f>
        <v>0</v>
      </c>
      <c r="E63" s="205">
        <f t="shared" si="25"/>
        <v>0</v>
      </c>
      <c r="F63" s="205">
        <f t="shared" si="26"/>
        <v>0</v>
      </c>
      <c r="G63" s="13">
        <f>+'International Tourist M.'!L162</f>
        <v>665</v>
      </c>
      <c r="H63" s="13">
        <f>+'International Tourist M.'!M162</f>
        <v>551</v>
      </c>
      <c r="I63" s="13">
        <f>+'International Tourist M.'!N162</f>
        <v>0</v>
      </c>
      <c r="J63" s="205">
        <f t="shared" si="27"/>
        <v>-100</v>
      </c>
      <c r="K63" s="205">
        <f t="shared" si="28"/>
        <v>-100</v>
      </c>
      <c r="L63" s="13">
        <f>+'International Tourist M.'!L105</f>
        <v>85</v>
      </c>
      <c r="M63" s="13">
        <f>+'International Tourist M.'!M105</f>
        <v>42</v>
      </c>
      <c r="N63" s="13">
        <f>+'International Tourist M.'!N105</f>
        <v>0</v>
      </c>
      <c r="O63" s="205">
        <f t="shared" si="29"/>
        <v>-100</v>
      </c>
      <c r="P63" s="205">
        <f t="shared" si="30"/>
        <v>-100</v>
      </c>
      <c r="Q63" s="13">
        <f>+'International Tourist M.'!O124</f>
        <v>127</v>
      </c>
      <c r="R63" s="13">
        <f>+'International Tourist M.'!P124</f>
        <v>269</v>
      </c>
      <c r="S63" s="13">
        <f>+'International Tourist M.'!Q124</f>
        <v>0</v>
      </c>
      <c r="T63" s="205">
        <f t="shared" si="31"/>
        <v>-100</v>
      </c>
      <c r="U63" s="205">
        <f t="shared" si="32"/>
        <v>-100</v>
      </c>
    </row>
    <row r="64" spans="1:23" ht="21" x14ac:dyDescent="0.6">
      <c r="A64" s="47" t="s">
        <v>106</v>
      </c>
      <c r="B64" s="13">
        <f>+'International Tourist M.'!O87</f>
        <v>0</v>
      </c>
      <c r="C64" s="13">
        <f>+'International Tourist M.'!P87</f>
        <v>6</v>
      </c>
      <c r="D64" s="13">
        <f>+'International Tourist M.'!Q87</f>
        <v>0</v>
      </c>
      <c r="E64" s="205">
        <f t="shared" si="25"/>
        <v>0</v>
      </c>
      <c r="F64" s="205">
        <f t="shared" si="26"/>
        <v>-100</v>
      </c>
      <c r="G64" s="13">
        <f>+'International Tourist M.'!L163</f>
        <v>422</v>
      </c>
      <c r="H64" s="13">
        <f>+'International Tourist M.'!M163</f>
        <v>234</v>
      </c>
      <c r="I64" s="13">
        <f>+'International Tourist M.'!N163</f>
        <v>0</v>
      </c>
      <c r="J64" s="205">
        <f t="shared" si="27"/>
        <v>-100</v>
      </c>
      <c r="K64" s="205">
        <f t="shared" si="28"/>
        <v>-100</v>
      </c>
      <c r="L64" s="13">
        <f>+'International Tourist M.'!L106</f>
        <v>108</v>
      </c>
      <c r="M64" s="13">
        <f>+'International Tourist M.'!M106</f>
        <v>29</v>
      </c>
      <c r="N64" s="13">
        <f>+'International Tourist M.'!N106</f>
        <v>0</v>
      </c>
      <c r="O64" s="205">
        <f t="shared" si="29"/>
        <v>-100</v>
      </c>
      <c r="P64" s="205">
        <f t="shared" si="30"/>
        <v>-100</v>
      </c>
      <c r="Q64" s="13">
        <f>+'International Tourist M.'!O125</f>
        <v>200</v>
      </c>
      <c r="R64" s="13">
        <f>+'International Tourist M.'!P125</f>
        <v>169</v>
      </c>
      <c r="S64" s="13">
        <f>+'International Tourist M.'!Q125</f>
        <v>0</v>
      </c>
      <c r="T64" s="205">
        <f t="shared" si="31"/>
        <v>-100</v>
      </c>
      <c r="U64" s="205">
        <f t="shared" si="32"/>
        <v>-100</v>
      </c>
    </row>
    <row r="65" spans="1:23" ht="21" x14ac:dyDescent="0.6">
      <c r="A65" s="47" t="s">
        <v>107</v>
      </c>
      <c r="B65" s="13">
        <f>+'International Tourist M.'!O88</f>
        <v>0</v>
      </c>
      <c r="C65" s="13">
        <f>+'International Tourist M.'!P88</f>
        <v>0</v>
      </c>
      <c r="D65" s="13">
        <f>+'International Tourist M.'!Q88</f>
        <v>0</v>
      </c>
      <c r="E65" s="205">
        <f t="shared" si="25"/>
        <v>0</v>
      </c>
      <c r="F65" s="205">
        <f t="shared" si="26"/>
        <v>0</v>
      </c>
      <c r="G65" s="13">
        <f>+'International Tourist M.'!L164</f>
        <v>372</v>
      </c>
      <c r="H65" s="13">
        <f>+'International Tourist M.'!M164</f>
        <v>307</v>
      </c>
      <c r="I65" s="13">
        <f>+'International Tourist M.'!N164</f>
        <v>0</v>
      </c>
      <c r="J65" s="205">
        <f t="shared" si="27"/>
        <v>-100</v>
      </c>
      <c r="K65" s="205">
        <f t="shared" si="28"/>
        <v>-100</v>
      </c>
      <c r="L65" s="13">
        <f>+'International Tourist M.'!L107</f>
        <v>160</v>
      </c>
      <c r="M65" s="13">
        <f>+'International Tourist M.'!M107</f>
        <v>26</v>
      </c>
      <c r="N65" s="13">
        <f>+'International Tourist M.'!N107</f>
        <v>0</v>
      </c>
      <c r="O65" s="205">
        <f t="shared" si="29"/>
        <v>-100</v>
      </c>
      <c r="P65" s="205">
        <f t="shared" si="30"/>
        <v>-100</v>
      </c>
      <c r="Q65" s="13">
        <f>+'International Tourist M.'!O126</f>
        <v>170</v>
      </c>
      <c r="R65" s="13">
        <f>+'International Tourist M.'!P126</f>
        <v>127</v>
      </c>
      <c r="S65" s="13">
        <f>+'International Tourist M.'!Q126</f>
        <v>0</v>
      </c>
      <c r="T65" s="205">
        <f t="shared" si="31"/>
        <v>-100</v>
      </c>
      <c r="U65" s="205">
        <f t="shared" si="32"/>
        <v>-100</v>
      </c>
    </row>
    <row r="66" spans="1:23" ht="21" x14ac:dyDescent="0.6">
      <c r="A66" s="47" t="s">
        <v>108</v>
      </c>
      <c r="B66" s="13">
        <f>+'International Tourist M.'!O89</f>
        <v>0</v>
      </c>
      <c r="C66" s="13">
        <f>+'International Tourist M.'!P89</f>
        <v>0</v>
      </c>
      <c r="D66" s="13">
        <f>+'International Tourist M.'!Q89</f>
        <v>0</v>
      </c>
      <c r="E66" s="205">
        <f t="shared" si="25"/>
        <v>0</v>
      </c>
      <c r="F66" s="205">
        <f t="shared" si="26"/>
        <v>0</v>
      </c>
      <c r="G66" s="13">
        <f>+'International Tourist M.'!L165</f>
        <v>316</v>
      </c>
      <c r="H66" s="13">
        <f>+'International Tourist M.'!M165</f>
        <v>343</v>
      </c>
      <c r="I66" s="13">
        <f>+'International Tourist M.'!N165</f>
        <v>0</v>
      </c>
      <c r="J66" s="205">
        <f t="shared" si="27"/>
        <v>-100</v>
      </c>
      <c r="K66" s="205">
        <f t="shared" si="28"/>
        <v>-100</v>
      </c>
      <c r="L66" s="13">
        <f>+'International Tourist M.'!L108</f>
        <v>247</v>
      </c>
      <c r="M66" s="13">
        <f>+'International Tourist M.'!M108</f>
        <v>143</v>
      </c>
      <c r="N66" s="13">
        <f>+'International Tourist M.'!N108</f>
        <v>0</v>
      </c>
      <c r="O66" s="205">
        <f t="shared" si="29"/>
        <v>-100</v>
      </c>
      <c r="P66" s="205">
        <f t="shared" si="30"/>
        <v>-100</v>
      </c>
      <c r="Q66" s="13">
        <f>+'International Tourist M.'!O127</f>
        <v>113</v>
      </c>
      <c r="R66" s="13">
        <f>+'International Tourist M.'!P127</f>
        <v>245</v>
      </c>
      <c r="S66" s="13">
        <f>+'International Tourist M.'!Q127</f>
        <v>0</v>
      </c>
      <c r="T66" s="205">
        <f t="shared" si="31"/>
        <v>-100</v>
      </c>
      <c r="U66" s="205">
        <f t="shared" si="32"/>
        <v>-100</v>
      </c>
    </row>
    <row r="67" spans="1:23" ht="21" x14ac:dyDescent="0.6">
      <c r="A67" s="47" t="s">
        <v>109</v>
      </c>
      <c r="B67" s="13">
        <f>+'International Tourist M.'!O90</f>
        <v>0</v>
      </c>
      <c r="C67" s="13">
        <f>+'International Tourist M.'!P90</f>
        <v>0</v>
      </c>
      <c r="D67" s="13">
        <f>+'International Tourist M.'!Q90</f>
        <v>0</v>
      </c>
      <c r="E67" s="205">
        <f t="shared" si="25"/>
        <v>0</v>
      </c>
      <c r="F67" s="205">
        <f t="shared" si="26"/>
        <v>0</v>
      </c>
      <c r="G67" s="13">
        <f>+'International Tourist M.'!L166</f>
        <v>639</v>
      </c>
      <c r="H67" s="13">
        <f>+'International Tourist M.'!M166</f>
        <v>321</v>
      </c>
      <c r="I67" s="13">
        <f>+'International Tourist M.'!N166</f>
        <v>0</v>
      </c>
      <c r="J67" s="205">
        <f t="shared" si="27"/>
        <v>-100</v>
      </c>
      <c r="K67" s="205">
        <f t="shared" si="28"/>
        <v>-100</v>
      </c>
      <c r="L67" s="13">
        <f>+'International Tourist M.'!L109</f>
        <v>321</v>
      </c>
      <c r="M67" s="13">
        <f>+'International Tourist M.'!M109</f>
        <v>178</v>
      </c>
      <c r="N67" s="13">
        <f>+'International Tourist M.'!N109</f>
        <v>0</v>
      </c>
      <c r="O67" s="205">
        <f t="shared" si="29"/>
        <v>-100</v>
      </c>
      <c r="P67" s="205">
        <f t="shared" si="30"/>
        <v>-100</v>
      </c>
      <c r="Q67" s="13">
        <f>+'International Tourist M.'!O128</f>
        <v>604</v>
      </c>
      <c r="R67" s="13">
        <f>+'International Tourist M.'!P128</f>
        <v>346</v>
      </c>
      <c r="S67" s="13">
        <f>+'International Tourist M.'!Q128</f>
        <v>0</v>
      </c>
      <c r="T67" s="205">
        <f t="shared" si="31"/>
        <v>-100</v>
      </c>
      <c r="U67" s="205">
        <f t="shared" si="32"/>
        <v>-100</v>
      </c>
    </row>
    <row r="68" spans="1:23" ht="21" x14ac:dyDescent="0.6">
      <c r="A68" s="47" t="s">
        <v>125</v>
      </c>
      <c r="B68" s="13">
        <f>+'International Tourist M.'!O91</f>
        <v>0</v>
      </c>
      <c r="C68" s="13">
        <f>+'International Tourist M.'!P91</f>
        <v>0</v>
      </c>
      <c r="D68" s="13">
        <f>+'International Tourist M.'!Q91</f>
        <v>0</v>
      </c>
      <c r="E68" s="205">
        <f t="shared" si="25"/>
        <v>0</v>
      </c>
      <c r="F68" s="205">
        <f t="shared" si="26"/>
        <v>0</v>
      </c>
      <c r="G68" s="13">
        <f>+'International Tourist M.'!L167</f>
        <v>445</v>
      </c>
      <c r="H68" s="13">
        <f>+'International Tourist M.'!M167</f>
        <v>775</v>
      </c>
      <c r="I68" s="13">
        <f>+'International Tourist M.'!N167</f>
        <v>0</v>
      </c>
      <c r="J68" s="205">
        <f t="shared" si="27"/>
        <v>-100</v>
      </c>
      <c r="K68" s="205">
        <f t="shared" si="28"/>
        <v>-100</v>
      </c>
      <c r="L68" s="13">
        <f>+'International Tourist M.'!L110</f>
        <v>186</v>
      </c>
      <c r="M68" s="13">
        <f>+'International Tourist M.'!M110</f>
        <v>20</v>
      </c>
      <c r="N68" s="13">
        <f>+'International Tourist M.'!N110</f>
        <v>0</v>
      </c>
      <c r="O68" s="205">
        <f t="shared" si="29"/>
        <v>-100</v>
      </c>
      <c r="P68" s="205">
        <f t="shared" si="30"/>
        <v>-100</v>
      </c>
      <c r="Q68" s="13">
        <f>+'International Tourist M.'!O129</f>
        <v>545</v>
      </c>
      <c r="R68" s="13">
        <f>+'International Tourist M.'!P129</f>
        <v>329</v>
      </c>
      <c r="S68" s="13">
        <f>+'International Tourist M.'!Q129</f>
        <v>0</v>
      </c>
      <c r="T68" s="205">
        <f t="shared" si="31"/>
        <v>-100</v>
      </c>
      <c r="U68" s="205">
        <f t="shared" si="32"/>
        <v>-100</v>
      </c>
    </row>
    <row r="69" spans="1:23" ht="21" x14ac:dyDescent="0.6">
      <c r="A69" s="47" t="s">
        <v>110</v>
      </c>
      <c r="B69" s="13">
        <f>+'International Tourist M.'!O92</f>
        <v>0</v>
      </c>
      <c r="C69" s="13">
        <f>+'International Tourist M.'!P92</f>
        <v>0</v>
      </c>
      <c r="D69" s="13">
        <f>+'International Tourist M.'!Q92</f>
        <v>0</v>
      </c>
      <c r="E69" s="205">
        <f t="shared" si="25"/>
        <v>0</v>
      </c>
      <c r="F69" s="205">
        <f t="shared" si="26"/>
        <v>0</v>
      </c>
      <c r="G69" s="13">
        <f>+'International Tourist M.'!L168</f>
        <v>345</v>
      </c>
      <c r="H69" s="13">
        <f>+'International Tourist M.'!M168</f>
        <v>510</v>
      </c>
      <c r="I69" s="13">
        <f>+'International Tourist M.'!N168</f>
        <v>0</v>
      </c>
      <c r="J69" s="205">
        <f t="shared" si="27"/>
        <v>-100</v>
      </c>
      <c r="K69" s="205">
        <f t="shared" si="28"/>
        <v>-100</v>
      </c>
      <c r="L69" s="13">
        <f>+'International Tourist M.'!L111</f>
        <v>18</v>
      </c>
      <c r="M69" s="13">
        <f>+'International Tourist M.'!M111</f>
        <v>85</v>
      </c>
      <c r="N69" s="13">
        <f>+'International Tourist M.'!N111</f>
        <v>0</v>
      </c>
      <c r="O69" s="205">
        <f t="shared" si="29"/>
        <v>-100</v>
      </c>
      <c r="P69" s="205">
        <f t="shared" si="30"/>
        <v>-100</v>
      </c>
      <c r="Q69" s="13">
        <f>+'International Tourist M.'!O130</f>
        <v>318</v>
      </c>
      <c r="R69" s="13">
        <f>+'International Tourist M.'!P130</f>
        <v>426</v>
      </c>
      <c r="S69" s="13">
        <f>+'International Tourist M.'!Q130</f>
        <v>0</v>
      </c>
      <c r="T69" s="205">
        <f t="shared" si="31"/>
        <v>-100</v>
      </c>
      <c r="U69" s="205">
        <f t="shared" si="32"/>
        <v>-100</v>
      </c>
    </row>
    <row r="70" spans="1:23" ht="21" x14ac:dyDescent="0.6">
      <c r="A70" s="47" t="s">
        <v>111</v>
      </c>
      <c r="B70" s="13">
        <f>+'International Tourist M.'!O93</f>
        <v>0</v>
      </c>
      <c r="C70" s="13">
        <f>+'International Tourist M.'!P93</f>
        <v>0</v>
      </c>
      <c r="D70" s="13">
        <f>+'International Tourist M.'!Q93</f>
        <v>0</v>
      </c>
      <c r="E70" s="205">
        <f t="shared" si="25"/>
        <v>0</v>
      </c>
      <c r="F70" s="205">
        <f t="shared" si="26"/>
        <v>0</v>
      </c>
      <c r="G70" s="13">
        <f>+'International Tourist M.'!L169</f>
        <v>577</v>
      </c>
      <c r="H70" s="13">
        <f>+'International Tourist M.'!M169</f>
        <v>332</v>
      </c>
      <c r="I70" s="13">
        <f>+'International Tourist M.'!N169</f>
        <v>0</v>
      </c>
      <c r="J70" s="205">
        <f t="shared" si="27"/>
        <v>-100</v>
      </c>
      <c r="K70" s="205">
        <f t="shared" si="28"/>
        <v>-100</v>
      </c>
      <c r="L70" s="13">
        <f>+'International Tourist M.'!L112</f>
        <v>72</v>
      </c>
      <c r="M70" s="13">
        <f>+'International Tourist M.'!M112</f>
        <v>27</v>
      </c>
      <c r="N70" s="13">
        <f>+'International Tourist M.'!N112</f>
        <v>0</v>
      </c>
      <c r="O70" s="205">
        <f t="shared" si="29"/>
        <v>-100</v>
      </c>
      <c r="P70" s="205">
        <f t="shared" si="30"/>
        <v>-100</v>
      </c>
      <c r="Q70" s="13">
        <f>+'International Tourist M.'!O131</f>
        <v>199</v>
      </c>
      <c r="R70" s="13">
        <f>+'International Tourist M.'!P131</f>
        <v>194</v>
      </c>
      <c r="S70" s="13">
        <f>+'International Tourist M.'!Q131</f>
        <v>0</v>
      </c>
      <c r="T70" s="205">
        <f t="shared" si="31"/>
        <v>-100</v>
      </c>
      <c r="U70" s="205">
        <f t="shared" si="32"/>
        <v>-100</v>
      </c>
    </row>
    <row r="71" spans="1:23" ht="21" x14ac:dyDescent="0.6">
      <c r="A71" s="47" t="s">
        <v>112</v>
      </c>
      <c r="B71" s="13">
        <f>+'International Tourist M.'!O94</f>
        <v>13</v>
      </c>
      <c r="C71" s="13">
        <f>+'International Tourist M.'!P94</f>
        <v>22</v>
      </c>
      <c r="D71" s="13">
        <f>+'International Tourist M.'!Q94</f>
        <v>0</v>
      </c>
      <c r="E71" s="205">
        <f t="shared" si="25"/>
        <v>-100</v>
      </c>
      <c r="F71" s="205">
        <f t="shared" si="26"/>
        <v>-100</v>
      </c>
      <c r="G71" s="13">
        <f>+'International Tourist M.'!L170</f>
        <v>649</v>
      </c>
      <c r="H71" s="13">
        <f>+'International Tourist M.'!M170</f>
        <v>815</v>
      </c>
      <c r="I71" s="13">
        <f>+'International Tourist M.'!N170</f>
        <v>0</v>
      </c>
      <c r="J71" s="205">
        <f t="shared" si="27"/>
        <v>-100</v>
      </c>
      <c r="K71" s="205">
        <f t="shared" si="28"/>
        <v>-100</v>
      </c>
      <c r="L71" s="13">
        <f>+'International Tourist M.'!L113</f>
        <v>87</v>
      </c>
      <c r="M71" s="13">
        <f>+'International Tourist M.'!M113</f>
        <v>66</v>
      </c>
      <c r="N71" s="13">
        <f>+'International Tourist M.'!N113</f>
        <v>0</v>
      </c>
      <c r="O71" s="205">
        <f t="shared" si="29"/>
        <v>-100</v>
      </c>
      <c r="P71" s="205">
        <f t="shared" si="30"/>
        <v>-100</v>
      </c>
      <c r="Q71" s="13">
        <f>+'International Tourist M.'!O132</f>
        <v>234</v>
      </c>
      <c r="R71" s="13">
        <f>+'International Tourist M.'!P132</f>
        <v>217</v>
      </c>
      <c r="S71" s="13">
        <f>+'International Tourist M.'!Q132</f>
        <v>0</v>
      </c>
      <c r="T71" s="205">
        <f t="shared" si="31"/>
        <v>-100</v>
      </c>
      <c r="U71" s="205">
        <f t="shared" si="32"/>
        <v>-100</v>
      </c>
      <c r="W71" s="92">
        <f>+D71+I71+N71+S71</f>
        <v>0</v>
      </c>
    </row>
    <row r="72" spans="1:23" ht="21" x14ac:dyDescent="0.6">
      <c r="A72" s="47" t="s">
        <v>113</v>
      </c>
      <c r="B72" s="14">
        <f>SUM(B60:B71)</f>
        <v>178</v>
      </c>
      <c r="C72" s="14">
        <f>SUM(C60:C71)</f>
        <v>66</v>
      </c>
      <c r="D72" s="14">
        <f>SUM(D60:D71)</f>
        <v>0</v>
      </c>
      <c r="E72" s="205">
        <f t="shared" si="25"/>
        <v>-100</v>
      </c>
      <c r="F72" s="205">
        <f t="shared" si="26"/>
        <v>-100</v>
      </c>
      <c r="G72" s="14">
        <f>SUM(G60:G71)</f>
        <v>5687</v>
      </c>
      <c r="H72" s="14">
        <f>SUM(H60:H71)</f>
        <v>5305</v>
      </c>
      <c r="I72" s="14">
        <f>SUM(I60:I71)</f>
        <v>175</v>
      </c>
      <c r="J72" s="205">
        <f t="shared" si="27"/>
        <v>-96.922806400562692</v>
      </c>
      <c r="K72" s="205">
        <f t="shared" si="28"/>
        <v>-96.701225259189442</v>
      </c>
      <c r="L72" s="14">
        <f>SUM(L60:L71)</f>
        <v>1550</v>
      </c>
      <c r="M72" s="14">
        <f>SUM(M60:M71)</f>
        <v>781</v>
      </c>
      <c r="N72" s="14">
        <f>SUM(N60:N71)</f>
        <v>11</v>
      </c>
      <c r="O72" s="205">
        <f t="shared" si="29"/>
        <v>-99.290322580645167</v>
      </c>
      <c r="P72" s="205">
        <f t="shared" si="30"/>
        <v>-98.591549295774655</v>
      </c>
      <c r="Q72" s="14">
        <f>SUM(Q60:Q71)</f>
        <v>3260</v>
      </c>
      <c r="R72" s="14">
        <f>SUM(R60:R71)</f>
        <v>3273</v>
      </c>
      <c r="S72" s="14">
        <f>SUM(S60:S71)</f>
        <v>185</v>
      </c>
      <c r="T72" s="205">
        <f t="shared" si="31"/>
        <v>-94.325153374233125</v>
      </c>
      <c r="U72" s="205">
        <f t="shared" si="32"/>
        <v>-94.347693247784903</v>
      </c>
    </row>
    <row r="77" spans="1:23" ht="23.4" x14ac:dyDescent="0.6">
      <c r="A77" s="18"/>
      <c r="B77" s="11"/>
      <c r="C77" s="12"/>
      <c r="D77" s="12"/>
      <c r="E77" s="11"/>
      <c r="F77" s="11"/>
      <c r="G77" s="11"/>
      <c r="H77" s="12"/>
      <c r="I77" s="12"/>
      <c r="J77" s="11"/>
      <c r="K77" s="11"/>
      <c r="L77" s="11"/>
      <c r="M77" s="12"/>
      <c r="N77" s="12"/>
      <c r="O77" s="11"/>
      <c r="P77" s="11"/>
      <c r="Q77" s="11"/>
      <c r="R77" s="12"/>
      <c r="S77" s="12"/>
      <c r="T77" s="11"/>
      <c r="U77" s="11"/>
    </row>
    <row r="78" spans="1:23" ht="23.4" x14ac:dyDescent="0.6">
      <c r="A78" s="18"/>
      <c r="B78" s="11"/>
      <c r="C78" s="12"/>
      <c r="D78" s="12"/>
      <c r="E78" s="11"/>
      <c r="F78" s="11"/>
      <c r="G78" s="11"/>
      <c r="H78" s="12"/>
      <c r="I78" s="12"/>
      <c r="J78" s="11"/>
      <c r="K78" s="11"/>
      <c r="L78" s="11"/>
      <c r="M78" s="12"/>
      <c r="N78" s="12"/>
      <c r="O78" s="11"/>
      <c r="P78" s="11"/>
      <c r="Q78" s="11"/>
      <c r="R78" s="12"/>
      <c r="S78" s="12"/>
      <c r="T78" s="11"/>
      <c r="U78" s="11"/>
    </row>
    <row r="79" spans="1:23" ht="23.4" x14ac:dyDescent="0.6">
      <c r="A79" s="18"/>
      <c r="B79" s="11"/>
      <c r="C79" s="12"/>
      <c r="D79" s="12"/>
      <c r="E79" s="11"/>
      <c r="F79" s="11"/>
      <c r="G79" s="11"/>
      <c r="H79" s="12"/>
      <c r="I79" s="12"/>
      <c r="J79" s="11"/>
      <c r="K79" s="11"/>
      <c r="L79" s="11"/>
      <c r="M79" s="12"/>
      <c r="N79" s="12"/>
      <c r="O79" s="11"/>
      <c r="P79" s="11"/>
      <c r="Q79" s="11"/>
      <c r="R79" s="12"/>
      <c r="S79" s="12"/>
      <c r="T79" s="11"/>
      <c r="U79" s="11"/>
    </row>
    <row r="80" spans="1:23" ht="21" customHeight="1" x14ac:dyDescent="0.55000000000000004">
      <c r="A80" s="336" t="s">
        <v>101</v>
      </c>
      <c r="B80" s="359" t="s">
        <v>48</v>
      </c>
      <c r="C80" s="359"/>
      <c r="D80" s="360"/>
      <c r="E80" s="76" t="s">
        <v>147</v>
      </c>
      <c r="F80" s="76" t="s">
        <v>147</v>
      </c>
      <c r="G80" s="359" t="s">
        <v>50</v>
      </c>
      <c r="H80" s="359"/>
      <c r="I80" s="360"/>
      <c r="J80" s="76" t="s">
        <v>147</v>
      </c>
      <c r="K80" s="76" t="s">
        <v>147</v>
      </c>
      <c r="L80" s="359" t="s">
        <v>51</v>
      </c>
      <c r="M80" s="359"/>
      <c r="N80" s="360"/>
      <c r="O80" s="76" t="s">
        <v>147</v>
      </c>
      <c r="P80" s="76" t="s">
        <v>147</v>
      </c>
      <c r="Q80" s="359" t="s">
        <v>56</v>
      </c>
      <c r="R80" s="359"/>
      <c r="S80" s="360"/>
      <c r="T80" s="76" t="s">
        <v>147</v>
      </c>
      <c r="U80" s="76" t="s">
        <v>147</v>
      </c>
    </row>
    <row r="81" spans="1:23" ht="20.399999999999999" x14ac:dyDescent="0.55000000000000004">
      <c r="A81" s="337"/>
      <c r="B81" s="34">
        <v>2018</v>
      </c>
      <c r="C81" s="34">
        <v>2019</v>
      </c>
      <c r="D81" s="34">
        <v>2020</v>
      </c>
      <c r="E81" s="10" t="s">
        <v>350</v>
      </c>
      <c r="F81" s="10" t="s">
        <v>351</v>
      </c>
      <c r="G81" s="34">
        <v>2018</v>
      </c>
      <c r="H81" s="34">
        <v>2019</v>
      </c>
      <c r="I81" s="34">
        <v>2020</v>
      </c>
      <c r="J81" s="10" t="s">
        <v>350</v>
      </c>
      <c r="K81" s="10" t="s">
        <v>351</v>
      </c>
      <c r="L81" s="34">
        <v>2018</v>
      </c>
      <c r="M81" s="34">
        <v>2019</v>
      </c>
      <c r="N81" s="34">
        <v>2020</v>
      </c>
      <c r="O81" s="10" t="s">
        <v>350</v>
      </c>
      <c r="P81" s="10" t="s">
        <v>351</v>
      </c>
      <c r="Q81" s="34">
        <v>2018</v>
      </c>
      <c r="R81" s="34">
        <v>2019</v>
      </c>
      <c r="S81" s="34">
        <v>2020</v>
      </c>
      <c r="T81" s="10" t="s">
        <v>350</v>
      </c>
      <c r="U81" s="10" t="s">
        <v>351</v>
      </c>
    </row>
    <row r="82" spans="1:23" ht="21" x14ac:dyDescent="0.6">
      <c r="A82" s="46" t="s">
        <v>102</v>
      </c>
      <c r="B82" s="13">
        <f>+'International Tourist M.'!L121</f>
        <v>494</v>
      </c>
      <c r="C82" s="13">
        <f>+'International Tourist M.'!M121</f>
        <v>568</v>
      </c>
      <c r="D82" s="13">
        <f>+'International Tourist M.'!N121</f>
        <v>306</v>
      </c>
      <c r="E82" s="205">
        <f t="shared" ref="E82:E94" si="33">IFERROR(((D82-B82)/B82*100),0)</f>
        <v>-38.056680161943319</v>
      </c>
      <c r="F82" s="205">
        <f t="shared" ref="F82:F94" si="34">IFERROR(((D82-C82)/C82*100),0)</f>
        <v>-46.12676056338028</v>
      </c>
      <c r="G82" s="13">
        <f>+'International Tourist M.'!F26</f>
        <v>4</v>
      </c>
      <c r="H82" s="13">
        <f>+'International Tourist M.'!G26</f>
        <v>2</v>
      </c>
      <c r="I82" s="13">
        <f>+'International Tourist M.'!H26</f>
        <v>2</v>
      </c>
      <c r="J82" s="205">
        <f t="shared" ref="J82:J94" si="35">IFERROR(((I82-G82)/G82*100),0)</f>
        <v>-50</v>
      </c>
      <c r="K82" s="205">
        <f t="shared" ref="K82:K94" si="36">IFERROR(((I82-H82)/H82*100),0)</f>
        <v>0</v>
      </c>
      <c r="L82" s="13">
        <f>+'International Tourist M.'!L26</f>
        <v>156</v>
      </c>
      <c r="M82" s="13">
        <f>+'International Tourist M.'!M26</f>
        <v>88</v>
      </c>
      <c r="N82" s="13">
        <f>+'International Tourist M.'!N26</f>
        <v>97</v>
      </c>
      <c r="O82" s="205">
        <f t="shared" ref="O82:O94" si="37">IFERROR(((N82-L82)/L82*100),0)</f>
        <v>-37.820512820512818</v>
      </c>
      <c r="P82" s="205">
        <f t="shared" ref="P82:P94" si="38">IFERROR(((N82-M82)/M82*100),0)</f>
        <v>10.227272727272728</v>
      </c>
      <c r="Q82" s="13">
        <f>+'International Tourist M.'!X8</f>
        <v>85</v>
      </c>
      <c r="R82" s="13">
        <f>+'International Tourist M.'!Y8</f>
        <v>178</v>
      </c>
      <c r="S82" s="13">
        <f>+'International Tourist M.'!Z8</f>
        <v>294</v>
      </c>
      <c r="T82" s="205">
        <f t="shared" ref="T82:T94" si="39">IFERROR(((S82-Q82)/Q82*100),0)</f>
        <v>245.88235294117649</v>
      </c>
      <c r="U82" s="205">
        <f t="shared" ref="U82:U94" si="40">IFERROR(((S82-R82)/R82*100),0)</f>
        <v>65.168539325842701</v>
      </c>
    </row>
    <row r="83" spans="1:23" ht="21" x14ac:dyDescent="0.6">
      <c r="A83" s="47" t="s">
        <v>103</v>
      </c>
      <c r="B83" s="13">
        <f>+'International Tourist M.'!L122</f>
        <v>560</v>
      </c>
      <c r="C83" s="13">
        <f>+'International Tourist M.'!M122</f>
        <v>438</v>
      </c>
      <c r="D83" s="13">
        <f>+'International Tourist M.'!N122</f>
        <v>0</v>
      </c>
      <c r="E83" s="205">
        <f t="shared" si="33"/>
        <v>-100</v>
      </c>
      <c r="F83" s="205">
        <f t="shared" si="34"/>
        <v>-100</v>
      </c>
      <c r="G83" s="13">
        <f>+'International Tourist M.'!F27</f>
        <v>2</v>
      </c>
      <c r="H83" s="13">
        <f>+'International Tourist M.'!G27</f>
        <v>0</v>
      </c>
      <c r="I83" s="13">
        <f>+'International Tourist M.'!H27</f>
        <v>0</v>
      </c>
      <c r="J83" s="205">
        <f t="shared" si="35"/>
        <v>-100</v>
      </c>
      <c r="K83" s="205">
        <f t="shared" si="36"/>
        <v>0</v>
      </c>
      <c r="L83" s="13">
        <f>+'International Tourist M.'!L27</f>
        <v>153</v>
      </c>
      <c r="M83" s="13">
        <f>+'International Tourist M.'!M27</f>
        <v>114</v>
      </c>
      <c r="N83" s="13">
        <f>+'International Tourist M.'!N27</f>
        <v>0</v>
      </c>
      <c r="O83" s="205">
        <f t="shared" si="37"/>
        <v>-100</v>
      </c>
      <c r="P83" s="205">
        <f t="shared" si="38"/>
        <v>-100</v>
      </c>
      <c r="Q83" s="13">
        <f>+'International Tourist M.'!X9</f>
        <v>255</v>
      </c>
      <c r="R83" s="13">
        <f>+'International Tourist M.'!Y9</f>
        <v>2</v>
      </c>
      <c r="S83" s="13">
        <f>+'International Tourist M.'!Z9</f>
        <v>0</v>
      </c>
      <c r="T83" s="205">
        <f t="shared" si="39"/>
        <v>-100</v>
      </c>
      <c r="U83" s="205">
        <f t="shared" si="40"/>
        <v>-100</v>
      </c>
    </row>
    <row r="84" spans="1:23" ht="21" x14ac:dyDescent="0.6">
      <c r="A84" s="47" t="s">
        <v>104</v>
      </c>
      <c r="B84" s="13">
        <f>+'International Tourist M.'!L123</f>
        <v>1069</v>
      </c>
      <c r="C84" s="13">
        <f>+'International Tourist M.'!M123</f>
        <v>784</v>
      </c>
      <c r="D84" s="13">
        <f>+'International Tourist M.'!N123</f>
        <v>0</v>
      </c>
      <c r="E84" s="205">
        <f t="shared" si="33"/>
        <v>-100</v>
      </c>
      <c r="F84" s="205">
        <f t="shared" si="34"/>
        <v>-100</v>
      </c>
      <c r="G84" s="13">
        <f>+'International Tourist M.'!F28</f>
        <v>30</v>
      </c>
      <c r="H84" s="13">
        <f>+'International Tourist M.'!G28</f>
        <v>0</v>
      </c>
      <c r="I84" s="13">
        <f>+'International Tourist M.'!H28</f>
        <v>0</v>
      </c>
      <c r="J84" s="205">
        <f t="shared" si="35"/>
        <v>-100</v>
      </c>
      <c r="K84" s="205">
        <f t="shared" si="36"/>
        <v>0</v>
      </c>
      <c r="L84" s="13">
        <f>+'International Tourist M.'!L28</f>
        <v>159</v>
      </c>
      <c r="M84" s="13">
        <f>+'International Tourist M.'!M28</f>
        <v>160</v>
      </c>
      <c r="N84" s="13">
        <f>+'International Tourist M.'!N28</f>
        <v>0</v>
      </c>
      <c r="O84" s="205">
        <f t="shared" si="37"/>
        <v>-100</v>
      </c>
      <c r="P84" s="205">
        <f t="shared" si="38"/>
        <v>-100</v>
      </c>
      <c r="Q84" s="13">
        <f>+'International Tourist M.'!X10</f>
        <v>106</v>
      </c>
      <c r="R84" s="13">
        <f>+'International Tourist M.'!Y10</f>
        <v>254</v>
      </c>
      <c r="S84" s="13">
        <f>+'International Tourist M.'!Z10</f>
        <v>0</v>
      </c>
      <c r="T84" s="205">
        <f t="shared" si="39"/>
        <v>-100</v>
      </c>
      <c r="U84" s="205">
        <f t="shared" si="40"/>
        <v>-100</v>
      </c>
    </row>
    <row r="85" spans="1:23" ht="21" x14ac:dyDescent="0.6">
      <c r="A85" s="47" t="s">
        <v>105</v>
      </c>
      <c r="B85" s="13">
        <f>+'International Tourist M.'!L124</f>
        <v>1334</v>
      </c>
      <c r="C85" s="13">
        <f>+'International Tourist M.'!M124</f>
        <v>1651</v>
      </c>
      <c r="D85" s="13">
        <f>+'International Tourist M.'!N124</f>
        <v>0</v>
      </c>
      <c r="E85" s="205">
        <f t="shared" si="33"/>
        <v>-100</v>
      </c>
      <c r="F85" s="205">
        <f t="shared" si="34"/>
        <v>-100</v>
      </c>
      <c r="G85" s="13">
        <f>+'International Tourist M.'!F29</f>
        <v>5</v>
      </c>
      <c r="H85" s="13">
        <f>+'International Tourist M.'!G29</f>
        <v>0</v>
      </c>
      <c r="I85" s="13">
        <f>+'International Tourist M.'!H29</f>
        <v>0</v>
      </c>
      <c r="J85" s="205">
        <f t="shared" si="35"/>
        <v>-100</v>
      </c>
      <c r="K85" s="205">
        <f t="shared" si="36"/>
        <v>0</v>
      </c>
      <c r="L85" s="13">
        <f>+'International Tourist M.'!L29</f>
        <v>129</v>
      </c>
      <c r="M85" s="13">
        <f>+'International Tourist M.'!M29</f>
        <v>150</v>
      </c>
      <c r="N85" s="13">
        <f>+'International Tourist M.'!N29</f>
        <v>0</v>
      </c>
      <c r="O85" s="205">
        <f t="shared" si="37"/>
        <v>-100</v>
      </c>
      <c r="P85" s="205">
        <f t="shared" si="38"/>
        <v>-100</v>
      </c>
      <c r="Q85" s="13">
        <f>+'International Tourist M.'!X11</f>
        <v>0</v>
      </c>
      <c r="R85" s="13">
        <f>+'International Tourist M.'!Y11</f>
        <v>273</v>
      </c>
      <c r="S85" s="13">
        <f>+'International Tourist M.'!Z11</f>
        <v>0</v>
      </c>
      <c r="T85" s="205">
        <f t="shared" si="39"/>
        <v>0</v>
      </c>
      <c r="U85" s="205">
        <f t="shared" si="40"/>
        <v>-100</v>
      </c>
    </row>
    <row r="86" spans="1:23" ht="21" x14ac:dyDescent="0.6">
      <c r="A86" s="47" t="s">
        <v>106</v>
      </c>
      <c r="B86" s="13">
        <f>+'International Tourist M.'!L125</f>
        <v>1101</v>
      </c>
      <c r="C86" s="13">
        <f>+'International Tourist M.'!M125</f>
        <v>596</v>
      </c>
      <c r="D86" s="13">
        <f>+'International Tourist M.'!N125</f>
        <v>0</v>
      </c>
      <c r="E86" s="205">
        <f t="shared" si="33"/>
        <v>-100</v>
      </c>
      <c r="F86" s="205">
        <f t="shared" si="34"/>
        <v>-100</v>
      </c>
      <c r="G86" s="13">
        <f>+'International Tourist M.'!F30</f>
        <v>0</v>
      </c>
      <c r="H86" s="13">
        <f>+'International Tourist M.'!G30</f>
        <v>0</v>
      </c>
      <c r="I86" s="13">
        <f>+'International Tourist M.'!H30</f>
        <v>0</v>
      </c>
      <c r="J86" s="205">
        <f t="shared" si="35"/>
        <v>0</v>
      </c>
      <c r="K86" s="205">
        <f t="shared" si="36"/>
        <v>0</v>
      </c>
      <c r="L86" s="13">
        <f>+'International Tourist M.'!L30</f>
        <v>177</v>
      </c>
      <c r="M86" s="13">
        <f>+'International Tourist M.'!M30</f>
        <v>78</v>
      </c>
      <c r="N86" s="13">
        <f>+'International Tourist M.'!N30</f>
        <v>0</v>
      </c>
      <c r="O86" s="205">
        <f t="shared" si="37"/>
        <v>-100</v>
      </c>
      <c r="P86" s="205">
        <f t="shared" si="38"/>
        <v>-100</v>
      </c>
      <c r="Q86" s="13">
        <f>+'International Tourist M.'!X12</f>
        <v>59</v>
      </c>
      <c r="R86" s="13">
        <f>+'International Tourist M.'!Y12</f>
        <v>22</v>
      </c>
      <c r="S86" s="13">
        <f>+'International Tourist M.'!Z12</f>
        <v>0</v>
      </c>
      <c r="T86" s="205">
        <f t="shared" si="39"/>
        <v>-100</v>
      </c>
      <c r="U86" s="205">
        <f t="shared" si="40"/>
        <v>-100</v>
      </c>
    </row>
    <row r="87" spans="1:23" ht="21" x14ac:dyDescent="0.6">
      <c r="A87" s="47" t="s">
        <v>107</v>
      </c>
      <c r="B87" s="13">
        <f>+'International Tourist M.'!L126</f>
        <v>567</v>
      </c>
      <c r="C87" s="13">
        <f>+'International Tourist M.'!M126</f>
        <v>469</v>
      </c>
      <c r="D87" s="13">
        <f>+'International Tourist M.'!N126</f>
        <v>0</v>
      </c>
      <c r="E87" s="205">
        <f t="shared" si="33"/>
        <v>-100</v>
      </c>
      <c r="F87" s="205">
        <f t="shared" si="34"/>
        <v>-100</v>
      </c>
      <c r="G87" s="13">
        <f>+'International Tourist M.'!F31</f>
        <v>0</v>
      </c>
      <c r="H87" s="13">
        <f>+'International Tourist M.'!G31</f>
        <v>0</v>
      </c>
      <c r="I87" s="13">
        <f>+'International Tourist M.'!H31</f>
        <v>0</v>
      </c>
      <c r="J87" s="205">
        <f t="shared" si="35"/>
        <v>0</v>
      </c>
      <c r="K87" s="205">
        <f t="shared" si="36"/>
        <v>0</v>
      </c>
      <c r="L87" s="13">
        <f>+'International Tourist M.'!L31</f>
        <v>44</v>
      </c>
      <c r="M87" s="13">
        <f>+'International Tourist M.'!M31</f>
        <v>96</v>
      </c>
      <c r="N87" s="13">
        <f>+'International Tourist M.'!N31</f>
        <v>0</v>
      </c>
      <c r="O87" s="205">
        <f t="shared" si="37"/>
        <v>-100</v>
      </c>
      <c r="P87" s="205">
        <f t="shared" si="38"/>
        <v>-100</v>
      </c>
      <c r="Q87" s="13">
        <f>+'International Tourist M.'!X13</f>
        <v>13</v>
      </c>
      <c r="R87" s="13">
        <f>+'International Tourist M.'!Y13</f>
        <v>163</v>
      </c>
      <c r="S87" s="13">
        <f>+'International Tourist M.'!Z13</f>
        <v>0</v>
      </c>
      <c r="T87" s="205">
        <f t="shared" si="39"/>
        <v>-100</v>
      </c>
      <c r="U87" s="205">
        <f t="shared" si="40"/>
        <v>-100</v>
      </c>
    </row>
    <row r="88" spans="1:23" ht="21" x14ac:dyDescent="0.6">
      <c r="A88" s="47" t="s">
        <v>108</v>
      </c>
      <c r="B88" s="13">
        <f>+'International Tourist M.'!L127</f>
        <v>756</v>
      </c>
      <c r="C88" s="13">
        <f>+'International Tourist M.'!M127</f>
        <v>444</v>
      </c>
      <c r="D88" s="13">
        <f>+'International Tourist M.'!N127</f>
        <v>0</v>
      </c>
      <c r="E88" s="205">
        <f t="shared" si="33"/>
        <v>-100</v>
      </c>
      <c r="F88" s="205">
        <f t="shared" si="34"/>
        <v>-100</v>
      </c>
      <c r="G88" s="13">
        <f>+'International Tourist M.'!F32</f>
        <v>27</v>
      </c>
      <c r="H88" s="13">
        <f>+'International Tourist M.'!G32</f>
        <v>0</v>
      </c>
      <c r="I88" s="13">
        <f>+'International Tourist M.'!H32</f>
        <v>0</v>
      </c>
      <c r="J88" s="205">
        <f t="shared" si="35"/>
        <v>-100</v>
      </c>
      <c r="K88" s="205">
        <f t="shared" si="36"/>
        <v>0</v>
      </c>
      <c r="L88" s="13">
        <f>+'International Tourist M.'!L32</f>
        <v>66</v>
      </c>
      <c r="M88" s="13">
        <f>+'International Tourist M.'!M32</f>
        <v>277</v>
      </c>
      <c r="N88" s="13">
        <f>+'International Tourist M.'!N32</f>
        <v>0</v>
      </c>
      <c r="O88" s="205">
        <f t="shared" si="37"/>
        <v>-100</v>
      </c>
      <c r="P88" s="205">
        <f t="shared" si="38"/>
        <v>-100</v>
      </c>
      <c r="Q88" s="13">
        <f>+'International Tourist M.'!X14</f>
        <v>293</v>
      </c>
      <c r="R88" s="13">
        <f>+'International Tourist M.'!Y14</f>
        <v>431</v>
      </c>
      <c r="S88" s="13">
        <f>+'International Tourist M.'!Z14</f>
        <v>0</v>
      </c>
      <c r="T88" s="205">
        <f t="shared" si="39"/>
        <v>-100</v>
      </c>
      <c r="U88" s="205">
        <f t="shared" si="40"/>
        <v>-100</v>
      </c>
    </row>
    <row r="89" spans="1:23" ht="21" x14ac:dyDescent="0.6">
      <c r="A89" s="47" t="s">
        <v>109</v>
      </c>
      <c r="B89" s="13">
        <f>+'International Tourist M.'!L128</f>
        <v>237</v>
      </c>
      <c r="C89" s="13">
        <f>+'International Tourist M.'!M128</f>
        <v>353</v>
      </c>
      <c r="D89" s="13">
        <f>+'International Tourist M.'!N128</f>
        <v>0</v>
      </c>
      <c r="E89" s="205">
        <f t="shared" si="33"/>
        <v>-100</v>
      </c>
      <c r="F89" s="205">
        <f t="shared" si="34"/>
        <v>-100</v>
      </c>
      <c r="G89" s="13">
        <f>+'International Tourist M.'!F33</f>
        <v>39</v>
      </c>
      <c r="H89" s="13">
        <f>+'International Tourist M.'!G33</f>
        <v>0</v>
      </c>
      <c r="I89" s="13">
        <f>+'International Tourist M.'!H33</f>
        <v>0</v>
      </c>
      <c r="J89" s="205">
        <f t="shared" si="35"/>
        <v>-100</v>
      </c>
      <c r="K89" s="205">
        <f t="shared" si="36"/>
        <v>0</v>
      </c>
      <c r="L89" s="13">
        <f>+'International Tourist M.'!L33</f>
        <v>122</v>
      </c>
      <c r="M89" s="13">
        <f>+'International Tourist M.'!M33</f>
        <v>385</v>
      </c>
      <c r="N89" s="13">
        <f>+'International Tourist M.'!N33</f>
        <v>0</v>
      </c>
      <c r="O89" s="205">
        <f t="shared" si="37"/>
        <v>-100</v>
      </c>
      <c r="P89" s="205">
        <f t="shared" si="38"/>
        <v>-100</v>
      </c>
      <c r="Q89" s="13">
        <f>+'International Tourist M.'!X15</f>
        <v>53</v>
      </c>
      <c r="R89" s="13">
        <f>+'International Tourist M.'!Y15</f>
        <v>189</v>
      </c>
      <c r="S89" s="13">
        <f>+'International Tourist M.'!Z15</f>
        <v>0</v>
      </c>
      <c r="T89" s="205">
        <f t="shared" si="39"/>
        <v>-100</v>
      </c>
      <c r="U89" s="205">
        <f t="shared" si="40"/>
        <v>-100</v>
      </c>
    </row>
    <row r="90" spans="1:23" ht="21" x14ac:dyDescent="0.6">
      <c r="A90" s="47" t="s">
        <v>125</v>
      </c>
      <c r="B90" s="13">
        <f>+'International Tourist M.'!L129</f>
        <v>214</v>
      </c>
      <c r="C90" s="13">
        <f>+'International Tourist M.'!M129</f>
        <v>502</v>
      </c>
      <c r="D90" s="13">
        <f>+'International Tourist M.'!N129</f>
        <v>0</v>
      </c>
      <c r="E90" s="205">
        <f t="shared" si="33"/>
        <v>-100</v>
      </c>
      <c r="F90" s="205">
        <f t="shared" si="34"/>
        <v>-100</v>
      </c>
      <c r="G90" s="13">
        <f>+'International Tourist M.'!F34</f>
        <v>0</v>
      </c>
      <c r="H90" s="13">
        <f>+'International Tourist M.'!G34</f>
        <v>0</v>
      </c>
      <c r="I90" s="13">
        <f>+'International Tourist M.'!H34</f>
        <v>0</v>
      </c>
      <c r="J90" s="205">
        <f t="shared" si="35"/>
        <v>0</v>
      </c>
      <c r="K90" s="205">
        <f t="shared" si="36"/>
        <v>0</v>
      </c>
      <c r="L90" s="13">
        <f>+'International Tourist M.'!L34</f>
        <v>64</v>
      </c>
      <c r="M90" s="13">
        <f>+'International Tourist M.'!M34</f>
        <v>157</v>
      </c>
      <c r="N90" s="13">
        <f>+'International Tourist M.'!N34</f>
        <v>0</v>
      </c>
      <c r="O90" s="205">
        <f t="shared" si="37"/>
        <v>-100</v>
      </c>
      <c r="P90" s="205">
        <f t="shared" si="38"/>
        <v>-100</v>
      </c>
      <c r="Q90" s="13">
        <f>+'International Tourist M.'!X16</f>
        <v>80</v>
      </c>
      <c r="R90" s="13">
        <f>+'International Tourist M.'!Y16</f>
        <v>179</v>
      </c>
      <c r="S90" s="13">
        <f>+'International Tourist M.'!Z16</f>
        <v>0</v>
      </c>
      <c r="T90" s="205">
        <f t="shared" si="39"/>
        <v>-100</v>
      </c>
      <c r="U90" s="205">
        <f t="shared" si="40"/>
        <v>-100</v>
      </c>
    </row>
    <row r="91" spans="1:23" ht="21" x14ac:dyDescent="0.6">
      <c r="A91" s="47" t="s">
        <v>110</v>
      </c>
      <c r="B91" s="13">
        <f>+'International Tourist M.'!L130</f>
        <v>422</v>
      </c>
      <c r="C91" s="13">
        <f>+'International Tourist M.'!M130</f>
        <v>767</v>
      </c>
      <c r="D91" s="13">
        <f>+'International Tourist M.'!N130</f>
        <v>0</v>
      </c>
      <c r="E91" s="205">
        <f t="shared" si="33"/>
        <v>-100</v>
      </c>
      <c r="F91" s="205">
        <f t="shared" si="34"/>
        <v>-100</v>
      </c>
      <c r="G91" s="13">
        <f>+'International Tourist M.'!F35</f>
        <v>0</v>
      </c>
      <c r="H91" s="13">
        <f>+'International Tourist M.'!G35</f>
        <v>2</v>
      </c>
      <c r="I91" s="13">
        <f>+'International Tourist M.'!H35</f>
        <v>0</v>
      </c>
      <c r="J91" s="205">
        <f t="shared" si="35"/>
        <v>0</v>
      </c>
      <c r="K91" s="205">
        <f t="shared" si="36"/>
        <v>-100</v>
      </c>
      <c r="L91" s="13">
        <f>+'International Tourist M.'!L35</f>
        <v>323</v>
      </c>
      <c r="M91" s="13">
        <f>+'International Tourist M.'!M35</f>
        <v>104</v>
      </c>
      <c r="N91" s="13">
        <f>+'International Tourist M.'!N35</f>
        <v>0</v>
      </c>
      <c r="O91" s="205">
        <f t="shared" si="37"/>
        <v>-100</v>
      </c>
      <c r="P91" s="205">
        <f t="shared" si="38"/>
        <v>-100</v>
      </c>
      <c r="Q91" s="13">
        <f>+'International Tourist M.'!X17</f>
        <v>417</v>
      </c>
      <c r="R91" s="13">
        <f>+'International Tourist M.'!Y17</f>
        <v>96</v>
      </c>
      <c r="S91" s="13">
        <f>+'International Tourist M.'!Z17</f>
        <v>0</v>
      </c>
      <c r="T91" s="205">
        <f t="shared" si="39"/>
        <v>-100</v>
      </c>
      <c r="U91" s="205">
        <f t="shared" si="40"/>
        <v>-100</v>
      </c>
    </row>
    <row r="92" spans="1:23" ht="21" x14ac:dyDescent="0.6">
      <c r="A92" s="47" t="s">
        <v>111</v>
      </c>
      <c r="B92" s="13">
        <f>+'International Tourist M.'!L131</f>
        <v>494</v>
      </c>
      <c r="C92" s="13">
        <f>+'International Tourist M.'!M131</f>
        <v>842</v>
      </c>
      <c r="D92" s="13">
        <f>+'International Tourist M.'!N131</f>
        <v>0</v>
      </c>
      <c r="E92" s="205">
        <f t="shared" si="33"/>
        <v>-100</v>
      </c>
      <c r="F92" s="205">
        <f t="shared" si="34"/>
        <v>-100</v>
      </c>
      <c r="G92" s="13">
        <f>+'International Tourist M.'!F36</f>
        <v>0</v>
      </c>
      <c r="H92" s="13">
        <f>+'International Tourist M.'!G36</f>
        <v>0</v>
      </c>
      <c r="I92" s="13">
        <f>+'International Tourist M.'!H36</f>
        <v>0</v>
      </c>
      <c r="J92" s="205">
        <f t="shared" si="35"/>
        <v>0</v>
      </c>
      <c r="K92" s="205">
        <f t="shared" si="36"/>
        <v>0</v>
      </c>
      <c r="L92" s="13">
        <f>+'International Tourist M.'!L36</f>
        <v>122</v>
      </c>
      <c r="M92" s="13">
        <f>+'International Tourist M.'!M36</f>
        <v>135</v>
      </c>
      <c r="N92" s="13">
        <f>+'International Tourist M.'!N36</f>
        <v>0</v>
      </c>
      <c r="O92" s="205">
        <f t="shared" si="37"/>
        <v>-100</v>
      </c>
      <c r="P92" s="205">
        <f t="shared" si="38"/>
        <v>-100</v>
      </c>
      <c r="Q92" s="13">
        <f>+'International Tourist M.'!X18</f>
        <v>246</v>
      </c>
      <c r="R92" s="13">
        <f>+'International Tourist M.'!Y18</f>
        <v>265</v>
      </c>
      <c r="S92" s="13">
        <f>+'International Tourist M.'!Z18</f>
        <v>0</v>
      </c>
      <c r="T92" s="205">
        <f t="shared" si="39"/>
        <v>-100</v>
      </c>
      <c r="U92" s="205">
        <f t="shared" si="40"/>
        <v>-100</v>
      </c>
    </row>
    <row r="93" spans="1:23" ht="21" x14ac:dyDescent="0.6">
      <c r="A93" s="47" t="s">
        <v>112</v>
      </c>
      <c r="B93" s="13">
        <f>+'International Tourist M.'!L132</f>
        <v>635</v>
      </c>
      <c r="C93" s="13">
        <f>+'International Tourist M.'!M132</f>
        <v>735</v>
      </c>
      <c r="D93" s="13">
        <f>+'International Tourist M.'!N132</f>
        <v>0</v>
      </c>
      <c r="E93" s="205">
        <f t="shared" si="33"/>
        <v>-100</v>
      </c>
      <c r="F93" s="205">
        <f t="shared" si="34"/>
        <v>-100</v>
      </c>
      <c r="G93" s="13">
        <f>+'International Tourist M.'!F37</f>
        <v>0</v>
      </c>
      <c r="H93" s="13">
        <f>+'International Tourist M.'!G37</f>
        <v>18</v>
      </c>
      <c r="I93" s="13">
        <f>+'International Tourist M.'!H37</f>
        <v>0</v>
      </c>
      <c r="J93" s="205">
        <f t="shared" si="35"/>
        <v>0</v>
      </c>
      <c r="K93" s="205">
        <f t="shared" si="36"/>
        <v>-100</v>
      </c>
      <c r="L93" s="13">
        <f>+'International Tourist M.'!L37</f>
        <v>172</v>
      </c>
      <c r="M93" s="13">
        <f>+'International Tourist M.'!M37</f>
        <v>154</v>
      </c>
      <c r="N93" s="13">
        <f>+'International Tourist M.'!N37</f>
        <v>0</v>
      </c>
      <c r="O93" s="205">
        <f t="shared" si="37"/>
        <v>-100</v>
      </c>
      <c r="P93" s="205">
        <f t="shared" si="38"/>
        <v>-100</v>
      </c>
      <c r="Q93" s="13">
        <f>+'International Tourist M.'!X19</f>
        <v>65</v>
      </c>
      <c r="R93" s="13">
        <f>+'International Tourist M.'!Y19</f>
        <v>403</v>
      </c>
      <c r="S93" s="13">
        <f>+'International Tourist M.'!Z19</f>
        <v>0</v>
      </c>
      <c r="T93" s="205">
        <f t="shared" si="39"/>
        <v>-100</v>
      </c>
      <c r="U93" s="205">
        <f t="shared" si="40"/>
        <v>-100</v>
      </c>
      <c r="W93" s="92">
        <f>+D93+I93+N93+S93</f>
        <v>0</v>
      </c>
    </row>
    <row r="94" spans="1:23" ht="21" x14ac:dyDescent="0.6">
      <c r="A94" s="47" t="s">
        <v>113</v>
      </c>
      <c r="B94" s="14">
        <f>SUM(B82:B93)</f>
        <v>7883</v>
      </c>
      <c r="C94" s="14">
        <f>SUM(C82:C93)</f>
        <v>8149</v>
      </c>
      <c r="D94" s="14">
        <f>SUM(D82:D93)</f>
        <v>306</v>
      </c>
      <c r="E94" s="205">
        <f t="shared" si="33"/>
        <v>-96.118229100596224</v>
      </c>
      <c r="F94" s="205">
        <f t="shared" si="34"/>
        <v>-96.24493802920604</v>
      </c>
      <c r="G94" s="14">
        <f>SUM(G82:G93)</f>
        <v>107</v>
      </c>
      <c r="H94" s="14">
        <f>SUM(H82:H93)</f>
        <v>22</v>
      </c>
      <c r="I94" s="14">
        <f>SUM(I82:I93)</f>
        <v>2</v>
      </c>
      <c r="J94" s="205">
        <f t="shared" si="35"/>
        <v>-98.130841121495322</v>
      </c>
      <c r="K94" s="205">
        <f t="shared" si="36"/>
        <v>-90.909090909090907</v>
      </c>
      <c r="L94" s="14">
        <f>SUM(L82:L93)</f>
        <v>1687</v>
      </c>
      <c r="M94" s="14">
        <f>SUM(M82:M93)</f>
        <v>1898</v>
      </c>
      <c r="N94" s="14">
        <f>SUM(N82:N93)</f>
        <v>97</v>
      </c>
      <c r="O94" s="205">
        <f t="shared" si="37"/>
        <v>-94.250148192056898</v>
      </c>
      <c r="P94" s="205">
        <f t="shared" si="38"/>
        <v>-94.889357218124331</v>
      </c>
      <c r="Q94" s="14">
        <f>SUM(Q82:Q93)</f>
        <v>1672</v>
      </c>
      <c r="R94" s="14">
        <f>SUM(R82:R93)</f>
        <v>2455</v>
      </c>
      <c r="S94" s="14">
        <f>SUM(S82:S93)</f>
        <v>294</v>
      </c>
      <c r="T94" s="205">
        <f t="shared" si="39"/>
        <v>-82.41626794258373</v>
      </c>
      <c r="U94" s="205">
        <f t="shared" si="40"/>
        <v>-88.024439918533602</v>
      </c>
    </row>
    <row r="97" spans="1:23" ht="21.75" customHeight="1" x14ac:dyDescent="0.6">
      <c r="A97" s="18"/>
      <c r="B97" s="11"/>
      <c r="C97" s="12"/>
      <c r="D97" s="12"/>
      <c r="E97" s="11"/>
      <c r="F97" s="11"/>
      <c r="G97" s="11"/>
      <c r="H97" s="12"/>
      <c r="I97" s="12"/>
      <c r="J97" s="11"/>
      <c r="K97" s="11"/>
      <c r="L97" s="11"/>
      <c r="M97" s="12"/>
      <c r="N97" s="12"/>
      <c r="O97" s="11"/>
      <c r="P97" s="11"/>
      <c r="Q97" s="11"/>
      <c r="R97" s="12"/>
      <c r="S97" s="12"/>
      <c r="T97" s="11"/>
      <c r="U97" s="11"/>
    </row>
    <row r="98" spans="1:23" ht="21" customHeight="1" x14ac:dyDescent="0.55000000000000004">
      <c r="A98" s="336" t="s">
        <v>101</v>
      </c>
      <c r="B98" s="359" t="s">
        <v>81</v>
      </c>
      <c r="C98" s="359"/>
      <c r="D98" s="360"/>
      <c r="E98" s="76" t="s">
        <v>147</v>
      </c>
      <c r="F98" s="76" t="s">
        <v>147</v>
      </c>
      <c r="G98" s="359" t="s">
        <v>82</v>
      </c>
      <c r="H98" s="359"/>
      <c r="I98" s="360"/>
      <c r="J98" s="76" t="s">
        <v>147</v>
      </c>
      <c r="K98" s="76" t="s">
        <v>147</v>
      </c>
      <c r="L98" s="359" t="s">
        <v>86</v>
      </c>
      <c r="M98" s="359"/>
      <c r="N98" s="360"/>
      <c r="O98" s="76" t="s">
        <v>147</v>
      </c>
      <c r="P98" s="76" t="s">
        <v>147</v>
      </c>
      <c r="Q98" s="359" t="s">
        <v>92</v>
      </c>
      <c r="R98" s="359"/>
      <c r="S98" s="360"/>
      <c r="T98" s="76" t="s">
        <v>147</v>
      </c>
      <c r="U98" s="76" t="s">
        <v>147</v>
      </c>
    </row>
    <row r="99" spans="1:23" ht="20.399999999999999" x14ac:dyDescent="0.55000000000000004">
      <c r="A99" s="337"/>
      <c r="B99" s="34">
        <v>2018</v>
      </c>
      <c r="C99" s="34">
        <v>2019</v>
      </c>
      <c r="D99" s="34">
        <v>2020</v>
      </c>
      <c r="E99" s="10" t="s">
        <v>350</v>
      </c>
      <c r="F99" s="10" t="s">
        <v>351</v>
      </c>
      <c r="G99" s="34">
        <v>2018</v>
      </c>
      <c r="H99" s="34">
        <v>2019</v>
      </c>
      <c r="I99" s="34">
        <v>2020</v>
      </c>
      <c r="J99" s="10" t="s">
        <v>350</v>
      </c>
      <c r="K99" s="10" t="s">
        <v>351</v>
      </c>
      <c r="L99" s="34">
        <v>2018</v>
      </c>
      <c r="M99" s="34">
        <v>2019</v>
      </c>
      <c r="N99" s="34">
        <v>2020</v>
      </c>
      <c r="O99" s="10" t="s">
        <v>350</v>
      </c>
      <c r="P99" s="10" t="s">
        <v>351</v>
      </c>
      <c r="Q99" s="34">
        <v>2018</v>
      </c>
      <c r="R99" s="34">
        <v>2019</v>
      </c>
      <c r="S99" s="34">
        <v>2020</v>
      </c>
      <c r="T99" s="10" t="s">
        <v>350</v>
      </c>
      <c r="U99" s="10" t="s">
        <v>351</v>
      </c>
    </row>
    <row r="100" spans="1:23" ht="21" x14ac:dyDescent="0.6">
      <c r="A100" s="46" t="s">
        <v>102</v>
      </c>
      <c r="B100" s="13">
        <f>+'International Tourist M.'!AA102</f>
        <v>0</v>
      </c>
      <c r="C100" s="13">
        <f>+'International Tourist M.'!AB102</f>
        <v>0</v>
      </c>
      <c r="D100" s="13">
        <f>+'International Tourist M.'!AC102</f>
        <v>0</v>
      </c>
      <c r="E100" s="205">
        <f t="shared" ref="E100:E112" si="41">IFERROR(((D100-B100)/B100*100),0)</f>
        <v>0</v>
      </c>
      <c r="F100" s="205">
        <f t="shared" ref="F100:F112" si="42">IFERROR(((D100-C100)/C100*100),0)</f>
        <v>0</v>
      </c>
      <c r="G100" s="13">
        <f>+'International Tourist M.'!AA83</f>
        <v>20</v>
      </c>
      <c r="H100" s="13">
        <f>+'International Tourist M.'!AB83</f>
        <v>0</v>
      </c>
      <c r="I100" s="13">
        <f>+'International Tourist M.'!AC83</f>
        <v>0</v>
      </c>
      <c r="J100" s="205">
        <f t="shared" ref="J100:J112" si="43">IFERROR(((I100-G100)/G100*100),0)</f>
        <v>-100</v>
      </c>
      <c r="K100" s="205">
        <f t="shared" ref="K100:K112" si="44">IFERROR(((I100-H100)/H100*100),0)</f>
        <v>0</v>
      </c>
      <c r="L100" s="13">
        <f>+'International Tourist M.'!L178</f>
        <v>3</v>
      </c>
      <c r="M100" s="13">
        <f>+'International Tourist M.'!M178</f>
        <v>5</v>
      </c>
      <c r="N100" s="13">
        <f>+'International Tourist M.'!N178</f>
        <v>16</v>
      </c>
      <c r="O100" s="205">
        <f t="shared" ref="O100:O112" si="45">IFERROR(((N100-L100)/L100*100),0)</f>
        <v>433.33333333333331</v>
      </c>
      <c r="P100" s="205">
        <f t="shared" ref="P100:P112" si="46">IFERROR(((N100-M100)/M100*100),0)</f>
        <v>220.00000000000003</v>
      </c>
      <c r="Q100" s="13">
        <f>+'International Tourist M.'!AD8</f>
        <v>0</v>
      </c>
      <c r="R100" s="13">
        <f>+'International Tourist M.'!AE8</f>
        <v>0</v>
      </c>
      <c r="S100" s="13">
        <f>+'International Tourist M.'!AF8</f>
        <v>0</v>
      </c>
      <c r="T100" s="205">
        <f t="shared" ref="T100:T112" si="47">IFERROR(((S100-Q100)/Q100*100),0)</f>
        <v>0</v>
      </c>
      <c r="U100" s="205">
        <f t="shared" ref="U100:U112" si="48">IFERROR(((S100-R100)/R100*100),0)</f>
        <v>0</v>
      </c>
    </row>
    <row r="101" spans="1:23" ht="21" x14ac:dyDescent="0.6">
      <c r="A101" s="47" t="s">
        <v>103</v>
      </c>
      <c r="B101" s="13">
        <f>+'International Tourist M.'!AA103</f>
        <v>0</v>
      </c>
      <c r="C101" s="13">
        <f>+'International Tourist M.'!AB103</f>
        <v>0</v>
      </c>
      <c r="D101" s="13">
        <f>+'International Tourist M.'!AC103</f>
        <v>0</v>
      </c>
      <c r="E101" s="205">
        <f t="shared" si="41"/>
        <v>0</v>
      </c>
      <c r="F101" s="205">
        <f t="shared" si="42"/>
        <v>0</v>
      </c>
      <c r="G101" s="13">
        <f>+'International Tourist M.'!AA84</f>
        <v>2</v>
      </c>
      <c r="H101" s="13">
        <f>+'International Tourist M.'!AB84</f>
        <v>0</v>
      </c>
      <c r="I101" s="13">
        <f>+'International Tourist M.'!AC84</f>
        <v>0</v>
      </c>
      <c r="J101" s="205">
        <f t="shared" si="43"/>
        <v>-100</v>
      </c>
      <c r="K101" s="205">
        <f t="shared" si="44"/>
        <v>0</v>
      </c>
      <c r="L101" s="13">
        <f>+'International Tourist M.'!L179</f>
        <v>68</v>
      </c>
      <c r="M101" s="13">
        <f>+'International Tourist M.'!M179</f>
        <v>0</v>
      </c>
      <c r="N101" s="13">
        <f>+'International Tourist M.'!N179</f>
        <v>0</v>
      </c>
      <c r="O101" s="205">
        <f t="shared" si="45"/>
        <v>-100</v>
      </c>
      <c r="P101" s="205">
        <f t="shared" si="46"/>
        <v>0</v>
      </c>
      <c r="Q101" s="13">
        <f>+'International Tourist M.'!AD9</f>
        <v>0</v>
      </c>
      <c r="R101" s="13">
        <f>+'International Tourist M.'!AE9</f>
        <v>0</v>
      </c>
      <c r="S101" s="13">
        <f>+'International Tourist M.'!AF9</f>
        <v>0</v>
      </c>
      <c r="T101" s="205">
        <f t="shared" si="47"/>
        <v>0</v>
      </c>
      <c r="U101" s="205">
        <f t="shared" si="48"/>
        <v>0</v>
      </c>
    </row>
    <row r="102" spans="1:23" ht="21" x14ac:dyDescent="0.6">
      <c r="A102" s="47" t="s">
        <v>104</v>
      </c>
      <c r="B102" s="13">
        <f>+'International Tourist M.'!AA104</f>
        <v>0</v>
      </c>
      <c r="C102" s="13">
        <f>+'International Tourist M.'!AB104</f>
        <v>0</v>
      </c>
      <c r="D102" s="13">
        <f>+'International Tourist M.'!AC104</f>
        <v>0</v>
      </c>
      <c r="E102" s="205">
        <f t="shared" si="41"/>
        <v>0</v>
      </c>
      <c r="F102" s="205">
        <f t="shared" si="42"/>
        <v>0</v>
      </c>
      <c r="G102" s="13">
        <f>+'International Tourist M.'!AA85</f>
        <v>27</v>
      </c>
      <c r="H102" s="13">
        <f>+'International Tourist M.'!AB85</f>
        <v>0</v>
      </c>
      <c r="I102" s="13">
        <f>+'International Tourist M.'!AC85</f>
        <v>0</v>
      </c>
      <c r="J102" s="205">
        <f t="shared" si="43"/>
        <v>-100</v>
      </c>
      <c r="K102" s="205">
        <f t="shared" si="44"/>
        <v>0</v>
      </c>
      <c r="L102" s="13">
        <f>+'International Tourist M.'!L180</f>
        <v>2</v>
      </c>
      <c r="M102" s="13">
        <f>+'International Tourist M.'!M180</f>
        <v>0</v>
      </c>
      <c r="N102" s="13">
        <f>+'International Tourist M.'!N180</f>
        <v>0</v>
      </c>
      <c r="O102" s="205">
        <f t="shared" si="45"/>
        <v>-100</v>
      </c>
      <c r="P102" s="205">
        <f t="shared" si="46"/>
        <v>0</v>
      </c>
      <c r="Q102" s="13">
        <f>+'International Tourist M.'!AD10</f>
        <v>0</v>
      </c>
      <c r="R102" s="13">
        <f>+'International Tourist M.'!AE10</f>
        <v>0</v>
      </c>
      <c r="S102" s="13">
        <f>+'International Tourist M.'!AF10</f>
        <v>0</v>
      </c>
      <c r="T102" s="205">
        <f t="shared" si="47"/>
        <v>0</v>
      </c>
      <c r="U102" s="205">
        <f t="shared" si="48"/>
        <v>0</v>
      </c>
    </row>
    <row r="103" spans="1:23" ht="21" x14ac:dyDescent="0.6">
      <c r="A103" s="47" t="s">
        <v>105</v>
      </c>
      <c r="B103" s="13">
        <f>+'International Tourist M.'!AA105</f>
        <v>0</v>
      </c>
      <c r="C103" s="13">
        <f>+'International Tourist M.'!AB105</f>
        <v>0</v>
      </c>
      <c r="D103" s="13">
        <f>+'International Tourist M.'!AC105</f>
        <v>0</v>
      </c>
      <c r="E103" s="205">
        <f t="shared" si="41"/>
        <v>0</v>
      </c>
      <c r="F103" s="205">
        <f t="shared" si="42"/>
        <v>0</v>
      </c>
      <c r="G103" s="13">
        <f>+'International Tourist M.'!AA86</f>
        <v>0</v>
      </c>
      <c r="H103" s="13">
        <f>+'International Tourist M.'!AB86</f>
        <v>0</v>
      </c>
      <c r="I103" s="13">
        <f>+'International Tourist M.'!AC86</f>
        <v>0</v>
      </c>
      <c r="J103" s="205">
        <f t="shared" si="43"/>
        <v>0</v>
      </c>
      <c r="K103" s="205">
        <f t="shared" si="44"/>
        <v>0</v>
      </c>
      <c r="L103" s="13">
        <f>+'International Tourist M.'!L181</f>
        <v>2</v>
      </c>
      <c r="M103" s="13">
        <f>+'International Tourist M.'!M181</f>
        <v>0</v>
      </c>
      <c r="N103" s="13">
        <f>+'International Tourist M.'!N181</f>
        <v>0</v>
      </c>
      <c r="O103" s="205">
        <f t="shared" si="45"/>
        <v>-100</v>
      </c>
      <c r="P103" s="205">
        <f t="shared" si="46"/>
        <v>0</v>
      </c>
      <c r="Q103" s="13">
        <f>+'International Tourist M.'!AD11</f>
        <v>0</v>
      </c>
      <c r="R103" s="13">
        <f>+'International Tourist M.'!AE11</f>
        <v>2</v>
      </c>
      <c r="S103" s="13">
        <f>+'International Tourist M.'!AF11</f>
        <v>0</v>
      </c>
      <c r="T103" s="205">
        <f t="shared" si="47"/>
        <v>0</v>
      </c>
      <c r="U103" s="205">
        <f t="shared" si="48"/>
        <v>-100</v>
      </c>
    </row>
    <row r="104" spans="1:23" ht="21" x14ac:dyDescent="0.6">
      <c r="A104" s="47" t="s">
        <v>106</v>
      </c>
      <c r="B104" s="13">
        <f>+'International Tourist M.'!AA106</f>
        <v>0</v>
      </c>
      <c r="C104" s="13">
        <f>+'International Tourist M.'!AB106</f>
        <v>0</v>
      </c>
      <c r="D104" s="13">
        <f>+'International Tourist M.'!AC106</f>
        <v>0</v>
      </c>
      <c r="E104" s="205">
        <f t="shared" si="41"/>
        <v>0</v>
      </c>
      <c r="F104" s="205">
        <f t="shared" si="42"/>
        <v>0</v>
      </c>
      <c r="G104" s="13">
        <f>+'International Tourist M.'!AA87</f>
        <v>2</v>
      </c>
      <c r="H104" s="13">
        <f>+'International Tourist M.'!AB87</f>
        <v>0</v>
      </c>
      <c r="I104" s="13">
        <f>+'International Tourist M.'!AC87</f>
        <v>0</v>
      </c>
      <c r="J104" s="205">
        <f t="shared" si="43"/>
        <v>-100</v>
      </c>
      <c r="K104" s="205">
        <f t="shared" si="44"/>
        <v>0</v>
      </c>
      <c r="L104" s="13">
        <f>+'International Tourist M.'!L182</f>
        <v>0</v>
      </c>
      <c r="M104" s="13">
        <f>+'International Tourist M.'!M182</f>
        <v>0</v>
      </c>
      <c r="N104" s="13">
        <f>+'International Tourist M.'!N182</f>
        <v>0</v>
      </c>
      <c r="O104" s="205">
        <f t="shared" si="45"/>
        <v>0</v>
      </c>
      <c r="P104" s="205">
        <f t="shared" si="46"/>
        <v>0</v>
      </c>
      <c r="Q104" s="13">
        <f>+'International Tourist M.'!AD12</f>
        <v>0</v>
      </c>
      <c r="R104" s="13">
        <f>+'International Tourist M.'!AE12</f>
        <v>0</v>
      </c>
      <c r="S104" s="13">
        <f>+'International Tourist M.'!AF12</f>
        <v>0</v>
      </c>
      <c r="T104" s="205">
        <f t="shared" si="47"/>
        <v>0</v>
      </c>
      <c r="U104" s="205">
        <f t="shared" si="48"/>
        <v>0</v>
      </c>
    </row>
    <row r="105" spans="1:23" ht="21" x14ac:dyDescent="0.6">
      <c r="A105" s="47" t="s">
        <v>107</v>
      </c>
      <c r="B105" s="13">
        <f>+'International Tourist M.'!AA107</f>
        <v>0</v>
      </c>
      <c r="C105" s="13">
        <f>+'International Tourist M.'!AB107</f>
        <v>0</v>
      </c>
      <c r="D105" s="13">
        <f>+'International Tourist M.'!AC107</f>
        <v>0</v>
      </c>
      <c r="E105" s="205">
        <f t="shared" si="41"/>
        <v>0</v>
      </c>
      <c r="F105" s="205">
        <f t="shared" si="42"/>
        <v>0</v>
      </c>
      <c r="G105" s="13">
        <f>+'International Tourist M.'!AA88</f>
        <v>0</v>
      </c>
      <c r="H105" s="13">
        <f>+'International Tourist M.'!AB88</f>
        <v>2</v>
      </c>
      <c r="I105" s="13">
        <f>+'International Tourist M.'!AC88</f>
        <v>0</v>
      </c>
      <c r="J105" s="205">
        <f t="shared" si="43"/>
        <v>0</v>
      </c>
      <c r="K105" s="205">
        <f t="shared" si="44"/>
        <v>-100</v>
      </c>
      <c r="L105" s="13">
        <f>+'International Tourist M.'!L183</f>
        <v>0</v>
      </c>
      <c r="M105" s="13">
        <f>+'International Tourist M.'!M183</f>
        <v>0</v>
      </c>
      <c r="N105" s="13">
        <f>+'International Tourist M.'!N183</f>
        <v>0</v>
      </c>
      <c r="O105" s="205">
        <f t="shared" si="45"/>
        <v>0</v>
      </c>
      <c r="P105" s="205">
        <f t="shared" si="46"/>
        <v>0</v>
      </c>
      <c r="Q105" s="13">
        <f>+'International Tourist M.'!AD13</f>
        <v>0</v>
      </c>
      <c r="R105" s="13">
        <f>+'International Tourist M.'!AE13</f>
        <v>0</v>
      </c>
      <c r="S105" s="13">
        <f>+'International Tourist M.'!AF13</f>
        <v>0</v>
      </c>
      <c r="T105" s="205">
        <f t="shared" si="47"/>
        <v>0</v>
      </c>
      <c r="U105" s="205">
        <f t="shared" si="48"/>
        <v>0</v>
      </c>
    </row>
    <row r="106" spans="1:23" ht="21" x14ac:dyDescent="0.6">
      <c r="A106" s="47" t="s">
        <v>108</v>
      </c>
      <c r="B106" s="13">
        <f>+'International Tourist M.'!AA108</f>
        <v>0</v>
      </c>
      <c r="C106" s="13">
        <f>+'International Tourist M.'!AB108</f>
        <v>0</v>
      </c>
      <c r="D106" s="13">
        <f>+'International Tourist M.'!AC108</f>
        <v>0</v>
      </c>
      <c r="E106" s="205">
        <f t="shared" si="41"/>
        <v>0</v>
      </c>
      <c r="F106" s="205">
        <f t="shared" si="42"/>
        <v>0</v>
      </c>
      <c r="G106" s="13">
        <f>+'International Tourist M.'!AA89</f>
        <v>0</v>
      </c>
      <c r="H106" s="13">
        <f>+'International Tourist M.'!AB89</f>
        <v>1</v>
      </c>
      <c r="I106" s="13">
        <f>+'International Tourist M.'!AC89</f>
        <v>0</v>
      </c>
      <c r="J106" s="205">
        <f t="shared" si="43"/>
        <v>0</v>
      </c>
      <c r="K106" s="205">
        <f t="shared" si="44"/>
        <v>-100</v>
      </c>
      <c r="L106" s="13">
        <f>+'International Tourist M.'!L184</f>
        <v>20</v>
      </c>
      <c r="M106" s="13">
        <f>+'International Tourist M.'!M184</f>
        <v>0</v>
      </c>
      <c r="N106" s="13">
        <f>+'International Tourist M.'!N184</f>
        <v>0</v>
      </c>
      <c r="O106" s="205">
        <f t="shared" si="45"/>
        <v>-100</v>
      </c>
      <c r="P106" s="205">
        <f t="shared" si="46"/>
        <v>0</v>
      </c>
      <c r="Q106" s="13">
        <f>+'International Tourist M.'!AD14</f>
        <v>0</v>
      </c>
      <c r="R106" s="13">
        <f>+'International Tourist M.'!AE14</f>
        <v>0</v>
      </c>
      <c r="S106" s="13">
        <f>+'International Tourist M.'!AF14</f>
        <v>0</v>
      </c>
      <c r="T106" s="205">
        <f t="shared" si="47"/>
        <v>0</v>
      </c>
      <c r="U106" s="205">
        <f t="shared" si="48"/>
        <v>0</v>
      </c>
    </row>
    <row r="107" spans="1:23" ht="21" x14ac:dyDescent="0.6">
      <c r="A107" s="47" t="s">
        <v>109</v>
      </c>
      <c r="B107" s="13">
        <f>+'International Tourist M.'!AA109</f>
        <v>0</v>
      </c>
      <c r="C107" s="13">
        <f>+'International Tourist M.'!AB109</f>
        <v>0</v>
      </c>
      <c r="D107" s="13">
        <f>+'International Tourist M.'!AC109</f>
        <v>0</v>
      </c>
      <c r="E107" s="205">
        <f t="shared" si="41"/>
        <v>0</v>
      </c>
      <c r="F107" s="205">
        <f t="shared" si="42"/>
        <v>0</v>
      </c>
      <c r="G107" s="13">
        <f>+'International Tourist M.'!AA90</f>
        <v>36</v>
      </c>
      <c r="H107" s="13">
        <f>+'International Tourist M.'!AB90</f>
        <v>13</v>
      </c>
      <c r="I107" s="13">
        <f>+'International Tourist M.'!AC90</f>
        <v>0</v>
      </c>
      <c r="J107" s="205">
        <f t="shared" si="43"/>
        <v>-100</v>
      </c>
      <c r="K107" s="205">
        <f t="shared" si="44"/>
        <v>-100</v>
      </c>
      <c r="L107" s="13">
        <f>+'International Tourist M.'!L185</f>
        <v>0</v>
      </c>
      <c r="M107" s="13">
        <f>+'International Tourist M.'!M185</f>
        <v>0</v>
      </c>
      <c r="N107" s="13">
        <f>+'International Tourist M.'!N185</f>
        <v>0</v>
      </c>
      <c r="O107" s="205">
        <f t="shared" si="45"/>
        <v>0</v>
      </c>
      <c r="P107" s="205">
        <f t="shared" si="46"/>
        <v>0</v>
      </c>
      <c r="Q107" s="13">
        <f>+'International Tourist M.'!AD15</f>
        <v>0</v>
      </c>
      <c r="R107" s="13">
        <f>+'International Tourist M.'!AE15</f>
        <v>36</v>
      </c>
      <c r="S107" s="13">
        <f>+'International Tourist M.'!AF15</f>
        <v>0</v>
      </c>
      <c r="T107" s="205">
        <f t="shared" si="47"/>
        <v>0</v>
      </c>
      <c r="U107" s="205">
        <f t="shared" si="48"/>
        <v>-100</v>
      </c>
    </row>
    <row r="108" spans="1:23" ht="21" x14ac:dyDescent="0.6">
      <c r="A108" s="47" t="s">
        <v>125</v>
      </c>
      <c r="B108" s="13">
        <f>+'International Tourist M.'!AA110</f>
        <v>0</v>
      </c>
      <c r="C108" s="13">
        <f>+'International Tourist M.'!AB110</f>
        <v>0</v>
      </c>
      <c r="D108" s="13">
        <f>+'International Tourist M.'!AC110</f>
        <v>0</v>
      </c>
      <c r="E108" s="205">
        <f t="shared" si="41"/>
        <v>0</v>
      </c>
      <c r="F108" s="205">
        <f t="shared" si="42"/>
        <v>0</v>
      </c>
      <c r="G108" s="13">
        <f>+'International Tourist M.'!AA91</f>
        <v>1</v>
      </c>
      <c r="H108" s="13">
        <f>+'International Tourist M.'!AB91</f>
        <v>0</v>
      </c>
      <c r="I108" s="13">
        <f>+'International Tourist M.'!AC91</f>
        <v>0</v>
      </c>
      <c r="J108" s="205">
        <f t="shared" si="43"/>
        <v>-100</v>
      </c>
      <c r="K108" s="205">
        <f t="shared" si="44"/>
        <v>0</v>
      </c>
      <c r="L108" s="13">
        <f>+'International Tourist M.'!L186</f>
        <v>0</v>
      </c>
      <c r="M108" s="13">
        <f>+'International Tourist M.'!M186</f>
        <v>0</v>
      </c>
      <c r="N108" s="13">
        <f>+'International Tourist M.'!N186</f>
        <v>0</v>
      </c>
      <c r="O108" s="205">
        <f t="shared" si="45"/>
        <v>0</v>
      </c>
      <c r="P108" s="205">
        <f t="shared" si="46"/>
        <v>0</v>
      </c>
      <c r="Q108" s="13">
        <f>+'International Tourist M.'!AD16</f>
        <v>0</v>
      </c>
      <c r="R108" s="13">
        <f>+'International Tourist M.'!AE16</f>
        <v>0</v>
      </c>
      <c r="S108" s="13">
        <f>+'International Tourist M.'!AF16</f>
        <v>0</v>
      </c>
      <c r="T108" s="205">
        <f t="shared" si="47"/>
        <v>0</v>
      </c>
      <c r="U108" s="205">
        <f t="shared" si="48"/>
        <v>0</v>
      </c>
    </row>
    <row r="109" spans="1:23" ht="21" x14ac:dyDescent="0.6">
      <c r="A109" s="47" t="s">
        <v>110</v>
      </c>
      <c r="B109" s="13">
        <f>+'International Tourist M.'!AA111</f>
        <v>0</v>
      </c>
      <c r="C109" s="13">
        <f>+'International Tourist M.'!AB111</f>
        <v>0</v>
      </c>
      <c r="D109" s="13">
        <f>+'International Tourist M.'!AC111</f>
        <v>0</v>
      </c>
      <c r="E109" s="205">
        <f t="shared" si="41"/>
        <v>0</v>
      </c>
      <c r="F109" s="205">
        <f t="shared" si="42"/>
        <v>0</v>
      </c>
      <c r="G109" s="13">
        <f>+'International Tourist M.'!AA92</f>
        <v>0</v>
      </c>
      <c r="H109" s="13">
        <f>+'International Tourist M.'!AB92</f>
        <v>0</v>
      </c>
      <c r="I109" s="13">
        <f>+'International Tourist M.'!AC92</f>
        <v>0</v>
      </c>
      <c r="J109" s="205">
        <f t="shared" si="43"/>
        <v>0</v>
      </c>
      <c r="K109" s="205">
        <f t="shared" si="44"/>
        <v>0</v>
      </c>
      <c r="L109" s="13">
        <f>+'International Tourist M.'!L187</f>
        <v>0</v>
      </c>
      <c r="M109" s="13">
        <f>+'International Tourist M.'!M187</f>
        <v>0</v>
      </c>
      <c r="N109" s="13">
        <f>+'International Tourist M.'!N187</f>
        <v>0</v>
      </c>
      <c r="O109" s="205">
        <f t="shared" si="45"/>
        <v>0</v>
      </c>
      <c r="P109" s="205">
        <f t="shared" si="46"/>
        <v>0</v>
      </c>
      <c r="Q109" s="13">
        <f>+'International Tourist M.'!AD17</f>
        <v>0</v>
      </c>
      <c r="R109" s="13">
        <f>+'International Tourist M.'!AE17</f>
        <v>0</v>
      </c>
      <c r="S109" s="13">
        <f>+'International Tourist M.'!AF17</f>
        <v>0</v>
      </c>
      <c r="T109" s="205">
        <f t="shared" si="47"/>
        <v>0</v>
      </c>
      <c r="U109" s="205">
        <f t="shared" si="48"/>
        <v>0</v>
      </c>
    </row>
    <row r="110" spans="1:23" ht="21" x14ac:dyDescent="0.6">
      <c r="A110" s="47" t="s">
        <v>111</v>
      </c>
      <c r="B110" s="13">
        <f>+'International Tourist M.'!AA112</f>
        <v>0</v>
      </c>
      <c r="C110" s="13">
        <f>+'International Tourist M.'!AB112</f>
        <v>33</v>
      </c>
      <c r="D110" s="13">
        <f>+'International Tourist M.'!AC112</f>
        <v>0</v>
      </c>
      <c r="E110" s="205">
        <f t="shared" si="41"/>
        <v>0</v>
      </c>
      <c r="F110" s="205">
        <f t="shared" si="42"/>
        <v>-100</v>
      </c>
      <c r="G110" s="13">
        <f>+'International Tourist M.'!AA93</f>
        <v>1</v>
      </c>
      <c r="H110" s="13">
        <f>+'International Tourist M.'!AB93</f>
        <v>22</v>
      </c>
      <c r="I110" s="13">
        <f>+'International Tourist M.'!AC93</f>
        <v>0</v>
      </c>
      <c r="J110" s="205">
        <f t="shared" si="43"/>
        <v>-100</v>
      </c>
      <c r="K110" s="205">
        <f t="shared" si="44"/>
        <v>-100</v>
      </c>
      <c r="L110" s="13">
        <f>+'International Tourist M.'!L188</f>
        <v>2</v>
      </c>
      <c r="M110" s="13">
        <f>+'International Tourist M.'!M188</f>
        <v>3</v>
      </c>
      <c r="N110" s="13">
        <f>+'International Tourist M.'!N188</f>
        <v>0</v>
      </c>
      <c r="O110" s="205">
        <f t="shared" si="45"/>
        <v>-100</v>
      </c>
      <c r="P110" s="205">
        <f t="shared" si="46"/>
        <v>-100</v>
      </c>
      <c r="Q110" s="13">
        <f>+'International Tourist M.'!AD18</f>
        <v>0</v>
      </c>
      <c r="R110" s="13">
        <f>+'International Tourist M.'!AE18</f>
        <v>1</v>
      </c>
      <c r="S110" s="13">
        <f>+'International Tourist M.'!AF18</f>
        <v>0</v>
      </c>
      <c r="T110" s="205">
        <f t="shared" si="47"/>
        <v>0</v>
      </c>
      <c r="U110" s="205">
        <f t="shared" si="48"/>
        <v>-100</v>
      </c>
    </row>
    <row r="111" spans="1:23" ht="21" x14ac:dyDescent="0.6">
      <c r="A111" s="47" t="s">
        <v>112</v>
      </c>
      <c r="B111" s="13">
        <f>+'International Tourist M.'!AA113</f>
        <v>0</v>
      </c>
      <c r="C111" s="13">
        <f>+'International Tourist M.'!AB113</f>
        <v>0</v>
      </c>
      <c r="D111" s="13">
        <f>+'International Tourist M.'!AC113</f>
        <v>0</v>
      </c>
      <c r="E111" s="205">
        <f t="shared" si="41"/>
        <v>0</v>
      </c>
      <c r="F111" s="205">
        <f t="shared" si="42"/>
        <v>0</v>
      </c>
      <c r="G111" s="13">
        <f>+'International Tourist M.'!AA94</f>
        <v>0</v>
      </c>
      <c r="H111" s="13">
        <f>+'International Tourist M.'!AB94</f>
        <v>3</v>
      </c>
      <c r="I111" s="13">
        <f>+'International Tourist M.'!AC94</f>
        <v>0</v>
      </c>
      <c r="J111" s="205">
        <f t="shared" si="43"/>
        <v>0</v>
      </c>
      <c r="K111" s="205">
        <f t="shared" si="44"/>
        <v>-100</v>
      </c>
      <c r="L111" s="13">
        <f>+'International Tourist M.'!L189</f>
        <v>1</v>
      </c>
      <c r="M111" s="13">
        <f>+'International Tourist M.'!M189</f>
        <v>0</v>
      </c>
      <c r="N111" s="13">
        <f>+'International Tourist M.'!N189</f>
        <v>0</v>
      </c>
      <c r="O111" s="205">
        <f t="shared" si="45"/>
        <v>-100</v>
      </c>
      <c r="P111" s="205">
        <f t="shared" si="46"/>
        <v>0</v>
      </c>
      <c r="Q111" s="13">
        <f>+'International Tourist M.'!AD19</f>
        <v>0</v>
      </c>
      <c r="R111" s="13">
        <f>+'International Tourist M.'!AE19</f>
        <v>0</v>
      </c>
      <c r="S111" s="13">
        <f>+'International Tourist M.'!AF19</f>
        <v>0</v>
      </c>
      <c r="T111" s="205">
        <f t="shared" si="47"/>
        <v>0</v>
      </c>
      <c r="U111" s="205">
        <f t="shared" si="48"/>
        <v>0</v>
      </c>
      <c r="W111" s="92">
        <f>+D111+I111+N111+S111</f>
        <v>0</v>
      </c>
    </row>
    <row r="112" spans="1:23" ht="21" x14ac:dyDescent="0.6">
      <c r="A112" s="47" t="s">
        <v>113</v>
      </c>
      <c r="B112" s="14">
        <f>SUM(B100:B111)</f>
        <v>0</v>
      </c>
      <c r="C112" s="14">
        <f>SUM(C100:C111)</f>
        <v>33</v>
      </c>
      <c r="D112" s="14">
        <f>SUM(D100:D111)</f>
        <v>0</v>
      </c>
      <c r="E112" s="205">
        <f t="shared" si="41"/>
        <v>0</v>
      </c>
      <c r="F112" s="205">
        <f t="shared" si="42"/>
        <v>-100</v>
      </c>
      <c r="G112" s="14">
        <f>SUM(G100:G111)</f>
        <v>89</v>
      </c>
      <c r="H112" s="14">
        <f>SUM(H100:H111)</f>
        <v>41</v>
      </c>
      <c r="I112" s="14">
        <f>SUM(I100:I111)</f>
        <v>0</v>
      </c>
      <c r="J112" s="205">
        <f t="shared" si="43"/>
        <v>-100</v>
      </c>
      <c r="K112" s="205">
        <f t="shared" si="44"/>
        <v>-100</v>
      </c>
      <c r="L112" s="14">
        <f>SUM(L100:L111)</f>
        <v>98</v>
      </c>
      <c r="M112" s="14">
        <f>SUM(M100:M111)</f>
        <v>8</v>
      </c>
      <c r="N112" s="14">
        <f>SUM(N100:N111)</f>
        <v>16</v>
      </c>
      <c r="O112" s="205">
        <f t="shared" si="45"/>
        <v>-83.673469387755105</v>
      </c>
      <c r="P112" s="205">
        <f t="shared" si="46"/>
        <v>100</v>
      </c>
      <c r="Q112" s="14">
        <f>SUM(Q100:Q111)</f>
        <v>0</v>
      </c>
      <c r="R112" s="14">
        <f>SUM(R100:R111)</f>
        <v>39</v>
      </c>
      <c r="S112" s="14">
        <f>SUM(S100:S111)</f>
        <v>0</v>
      </c>
      <c r="T112" s="205">
        <f t="shared" si="47"/>
        <v>0</v>
      </c>
      <c r="U112" s="205">
        <f t="shared" si="48"/>
        <v>-100</v>
      </c>
    </row>
    <row r="117" spans="1:21" ht="23.4" x14ac:dyDescent="0.6">
      <c r="A117" s="18"/>
      <c r="B117" s="11"/>
      <c r="C117" s="12"/>
      <c r="D117" s="12"/>
      <c r="E117" s="11"/>
      <c r="F117" s="11"/>
      <c r="G117" s="11"/>
      <c r="H117" s="16"/>
      <c r="I117" s="16"/>
      <c r="J117" s="11"/>
      <c r="K117" s="11"/>
      <c r="L117" s="11"/>
      <c r="M117" s="16"/>
      <c r="N117" s="16"/>
      <c r="O117" s="11"/>
      <c r="P117" s="11"/>
      <c r="Q117" s="11"/>
      <c r="R117" s="16"/>
      <c r="S117" s="16"/>
      <c r="T117" s="11"/>
      <c r="U117" s="11"/>
    </row>
    <row r="118" spans="1:21" ht="23.4" x14ac:dyDescent="0.6">
      <c r="A118" s="18"/>
      <c r="B118" s="11"/>
      <c r="C118" s="12"/>
      <c r="D118" s="12"/>
      <c r="E118" s="11"/>
      <c r="F118" s="11"/>
      <c r="G118" s="11"/>
      <c r="H118" s="16"/>
      <c r="I118" s="16"/>
      <c r="J118" s="11"/>
      <c r="K118" s="11"/>
      <c r="L118" s="11"/>
      <c r="M118" s="16"/>
      <c r="N118" s="16"/>
      <c r="O118" s="11"/>
      <c r="P118" s="11"/>
      <c r="Q118" s="11"/>
      <c r="R118" s="16"/>
      <c r="S118" s="16"/>
      <c r="T118" s="11"/>
      <c r="U118" s="11"/>
    </row>
    <row r="119" spans="1:21" ht="23.4" x14ac:dyDescent="0.6">
      <c r="A119" s="18"/>
      <c r="B119" s="11"/>
      <c r="C119" s="12"/>
      <c r="D119" s="12"/>
      <c r="E119" s="11"/>
      <c r="F119" s="11"/>
      <c r="G119" s="11"/>
      <c r="H119" s="16"/>
      <c r="I119" s="16"/>
      <c r="J119" s="11"/>
      <c r="K119" s="11"/>
      <c r="L119" s="11"/>
      <c r="M119" s="16"/>
      <c r="N119" s="16"/>
      <c r="O119" s="11"/>
      <c r="P119" s="11"/>
      <c r="Q119" s="11"/>
      <c r="R119" s="16"/>
      <c r="S119" s="16"/>
      <c r="T119" s="11"/>
      <c r="U119" s="11"/>
    </row>
    <row r="120" spans="1:21" ht="21" customHeight="1" x14ac:dyDescent="0.55000000000000004">
      <c r="A120" s="336" t="s">
        <v>101</v>
      </c>
      <c r="B120" s="359" t="s">
        <v>93</v>
      </c>
      <c r="C120" s="359"/>
      <c r="D120" s="360"/>
      <c r="E120" s="76" t="s">
        <v>147</v>
      </c>
      <c r="F120" s="76" t="s">
        <v>147</v>
      </c>
      <c r="G120" s="29"/>
      <c r="H120" s="6"/>
      <c r="I120" s="6"/>
      <c r="J120" s="11"/>
      <c r="K120" s="11"/>
      <c r="L120" s="361"/>
      <c r="M120" s="361"/>
      <c r="N120" s="361"/>
      <c r="O120" s="11"/>
      <c r="P120" s="11"/>
      <c r="Q120" s="361"/>
      <c r="R120" s="361"/>
      <c r="S120" s="361"/>
      <c r="T120" s="11"/>
      <c r="U120" s="11"/>
    </row>
    <row r="121" spans="1:21" ht="20.399999999999999" x14ac:dyDescent="0.55000000000000004">
      <c r="A121" s="337"/>
      <c r="B121" s="34">
        <v>2018</v>
      </c>
      <c r="C121" s="34">
        <v>2019</v>
      </c>
      <c r="D121" s="34">
        <v>2020</v>
      </c>
      <c r="E121" s="10" t="s">
        <v>350</v>
      </c>
      <c r="F121" s="10" t="s">
        <v>351</v>
      </c>
      <c r="G121" s="30"/>
      <c r="H121" s="20"/>
      <c r="I121" s="20"/>
      <c r="J121" s="21"/>
      <c r="K121" s="21"/>
      <c r="L121" s="20"/>
      <c r="M121" s="20"/>
      <c r="N121" s="20"/>
      <c r="O121" s="21"/>
      <c r="P121" s="21"/>
      <c r="Q121" s="20"/>
      <c r="R121" s="20"/>
      <c r="S121" s="20"/>
      <c r="T121" s="21"/>
      <c r="U121" s="21"/>
    </row>
    <row r="122" spans="1:21" ht="21" x14ac:dyDescent="0.6">
      <c r="A122" s="46" t="s">
        <v>102</v>
      </c>
      <c r="B122" s="13">
        <f>+'International Tourist M.'!F121</f>
        <v>252</v>
      </c>
      <c r="C122" s="13">
        <f>+'International Tourist M.'!G121</f>
        <v>313</v>
      </c>
      <c r="D122" s="13">
        <f>+'International Tourist M.'!H121</f>
        <v>177</v>
      </c>
      <c r="E122" s="205">
        <f t="shared" ref="E122:E134" si="49">IFERROR(((D122-B122)/B122*100),0)</f>
        <v>-29.761904761904763</v>
      </c>
      <c r="F122" s="205">
        <f t="shared" ref="F122:F134" si="50">IFERROR(((D122-C122)/C122*100),0)</f>
        <v>-43.450479233226837</v>
      </c>
      <c r="G122" s="29"/>
      <c r="H122" s="6"/>
      <c r="I122" s="6"/>
      <c r="J122" s="22"/>
      <c r="K122" s="22"/>
      <c r="L122" s="15"/>
      <c r="M122" s="15"/>
      <c r="N122" s="15"/>
      <c r="O122" s="22"/>
      <c r="P122" s="22"/>
      <c r="Q122" s="15"/>
      <c r="R122" s="15"/>
      <c r="S122" s="15"/>
      <c r="T122" s="22"/>
      <c r="U122" s="22"/>
    </row>
    <row r="123" spans="1:21" ht="21" x14ac:dyDescent="0.6">
      <c r="A123" s="47" t="s">
        <v>103</v>
      </c>
      <c r="B123" s="13">
        <f>+'International Tourist M.'!F122</f>
        <v>628</v>
      </c>
      <c r="C123" s="13">
        <f>+'International Tourist M.'!G122</f>
        <v>244</v>
      </c>
      <c r="D123" s="13">
        <f>+'International Tourist M.'!H122</f>
        <v>0</v>
      </c>
      <c r="E123" s="205">
        <f t="shared" si="49"/>
        <v>-100</v>
      </c>
      <c r="F123" s="205">
        <f t="shared" si="50"/>
        <v>-100</v>
      </c>
      <c r="G123" s="29"/>
      <c r="H123" s="6"/>
      <c r="I123" s="6"/>
      <c r="J123" s="22"/>
      <c r="K123" s="22"/>
      <c r="L123" s="15"/>
      <c r="M123" s="15"/>
      <c r="N123" s="15"/>
      <c r="O123" s="22"/>
      <c r="P123" s="22"/>
      <c r="Q123" s="15"/>
      <c r="R123" s="15"/>
      <c r="S123" s="15"/>
      <c r="T123" s="22"/>
      <c r="U123" s="22"/>
    </row>
    <row r="124" spans="1:21" ht="21" x14ac:dyDescent="0.6">
      <c r="A124" s="47" t="s">
        <v>104</v>
      </c>
      <c r="B124" s="13">
        <f>+'International Tourist M.'!F123</f>
        <v>117</v>
      </c>
      <c r="C124" s="13">
        <f>+'International Tourist M.'!G123</f>
        <v>206</v>
      </c>
      <c r="D124" s="13">
        <f>+'International Tourist M.'!H123</f>
        <v>0</v>
      </c>
      <c r="E124" s="205">
        <f t="shared" si="49"/>
        <v>-100</v>
      </c>
      <c r="F124" s="205">
        <f t="shared" si="50"/>
        <v>-100</v>
      </c>
      <c r="G124" s="29"/>
      <c r="H124" s="6"/>
      <c r="I124" s="6"/>
      <c r="J124" s="22"/>
      <c r="K124" s="22"/>
      <c r="L124" s="15"/>
      <c r="M124" s="15"/>
      <c r="N124" s="15"/>
      <c r="O124" s="22"/>
      <c r="P124" s="22"/>
      <c r="Q124" s="15"/>
      <c r="R124" s="15"/>
      <c r="S124" s="15"/>
      <c r="T124" s="22"/>
      <c r="U124" s="22"/>
    </row>
    <row r="125" spans="1:21" ht="21" x14ac:dyDescent="0.6">
      <c r="A125" s="47" t="s">
        <v>105</v>
      </c>
      <c r="B125" s="13">
        <f>+'International Tourist M.'!F124</f>
        <v>10</v>
      </c>
      <c r="C125" s="13">
        <f>+'International Tourist M.'!G124</f>
        <v>16</v>
      </c>
      <c r="D125" s="13">
        <f>+'International Tourist M.'!H124</f>
        <v>0</v>
      </c>
      <c r="E125" s="205">
        <f t="shared" si="49"/>
        <v>-100</v>
      </c>
      <c r="F125" s="205">
        <f t="shared" si="50"/>
        <v>-100</v>
      </c>
      <c r="G125" s="29"/>
      <c r="H125" s="6"/>
      <c r="I125" s="6"/>
      <c r="J125" s="22"/>
      <c r="K125" s="22"/>
      <c r="L125" s="15"/>
      <c r="M125" s="15"/>
      <c r="N125" s="15"/>
      <c r="O125" s="22"/>
      <c r="P125" s="22"/>
      <c r="Q125" s="15"/>
      <c r="R125" s="15"/>
      <c r="S125" s="15"/>
      <c r="T125" s="22"/>
      <c r="U125" s="22"/>
    </row>
    <row r="126" spans="1:21" ht="21" x14ac:dyDescent="0.6">
      <c r="A126" s="47" t="s">
        <v>106</v>
      </c>
      <c r="B126" s="13">
        <f>+'International Tourist M.'!F125</f>
        <v>0</v>
      </c>
      <c r="C126" s="13">
        <f>+'International Tourist M.'!G125</f>
        <v>0</v>
      </c>
      <c r="D126" s="13">
        <f>+'International Tourist M.'!H125</f>
        <v>0</v>
      </c>
      <c r="E126" s="205">
        <f t="shared" si="49"/>
        <v>0</v>
      </c>
      <c r="F126" s="205">
        <f t="shared" si="50"/>
        <v>0</v>
      </c>
      <c r="G126" s="29"/>
      <c r="H126" s="6"/>
      <c r="I126" s="6"/>
      <c r="J126" s="22"/>
      <c r="K126" s="22"/>
      <c r="L126" s="15"/>
      <c r="M126" s="15"/>
      <c r="N126" s="15"/>
      <c r="O126" s="22"/>
      <c r="P126" s="22"/>
      <c r="Q126" s="15"/>
      <c r="R126" s="15"/>
      <c r="S126" s="15"/>
      <c r="T126" s="22"/>
      <c r="U126" s="22"/>
    </row>
    <row r="127" spans="1:21" ht="21" x14ac:dyDescent="0.6">
      <c r="A127" s="47" t="s">
        <v>107</v>
      </c>
      <c r="B127" s="13">
        <f>+'International Tourist M.'!F126</f>
        <v>0</v>
      </c>
      <c r="C127" s="13">
        <f>+'International Tourist M.'!G126</f>
        <v>0</v>
      </c>
      <c r="D127" s="13">
        <f>+'International Tourist M.'!H126</f>
        <v>0</v>
      </c>
      <c r="E127" s="205">
        <f t="shared" si="49"/>
        <v>0</v>
      </c>
      <c r="F127" s="205">
        <f t="shared" si="50"/>
        <v>0</v>
      </c>
      <c r="G127" s="29"/>
      <c r="H127" s="6"/>
      <c r="I127" s="6"/>
      <c r="J127" s="22"/>
      <c r="K127" s="22"/>
      <c r="L127" s="15"/>
      <c r="M127" s="15"/>
      <c r="N127" s="15"/>
      <c r="O127" s="22"/>
      <c r="P127" s="22"/>
      <c r="Q127" s="15"/>
      <c r="R127" s="15"/>
      <c r="S127" s="15"/>
      <c r="T127" s="22"/>
      <c r="U127" s="22"/>
    </row>
    <row r="128" spans="1:21" ht="21" x14ac:dyDescent="0.6">
      <c r="A128" s="47" t="s">
        <v>108</v>
      </c>
      <c r="B128" s="13">
        <f>+'International Tourist M.'!F127</f>
        <v>0</v>
      </c>
      <c r="C128" s="13">
        <f>+'International Tourist M.'!G127</f>
        <v>0</v>
      </c>
      <c r="D128" s="13">
        <f>+'International Tourist M.'!H127</f>
        <v>0</v>
      </c>
      <c r="E128" s="205">
        <f t="shared" si="49"/>
        <v>0</v>
      </c>
      <c r="F128" s="205">
        <f t="shared" si="50"/>
        <v>0</v>
      </c>
      <c r="G128" s="29"/>
      <c r="H128" s="6"/>
      <c r="I128" s="6"/>
      <c r="J128" s="22"/>
      <c r="K128" s="22"/>
      <c r="L128" s="15"/>
      <c r="M128" s="15"/>
      <c r="N128" s="15"/>
      <c r="O128" s="22"/>
      <c r="P128" s="22"/>
      <c r="Q128" s="15"/>
      <c r="R128" s="15"/>
      <c r="S128" s="15"/>
      <c r="T128" s="22"/>
      <c r="U128" s="22"/>
    </row>
    <row r="129" spans="1:23" ht="21" x14ac:dyDescent="0.6">
      <c r="A129" s="47" t="s">
        <v>109</v>
      </c>
      <c r="B129" s="13">
        <f>+'International Tourist M.'!F128</f>
        <v>0</v>
      </c>
      <c r="C129" s="13">
        <f>+'International Tourist M.'!G128</f>
        <v>44</v>
      </c>
      <c r="D129" s="13">
        <f>+'International Tourist M.'!H128</f>
        <v>0</v>
      </c>
      <c r="E129" s="205">
        <f t="shared" si="49"/>
        <v>0</v>
      </c>
      <c r="F129" s="205">
        <f t="shared" si="50"/>
        <v>-100</v>
      </c>
      <c r="G129" s="29"/>
      <c r="H129" s="6"/>
      <c r="I129" s="6"/>
      <c r="J129" s="22"/>
      <c r="K129" s="22"/>
      <c r="L129" s="15"/>
      <c r="M129" s="15"/>
      <c r="N129" s="15"/>
      <c r="O129" s="22"/>
      <c r="P129" s="22"/>
      <c r="Q129" s="15"/>
      <c r="R129" s="15"/>
      <c r="S129" s="15"/>
      <c r="T129" s="22"/>
      <c r="U129" s="22"/>
    </row>
    <row r="130" spans="1:23" ht="21" x14ac:dyDescent="0.6">
      <c r="A130" s="47" t="s">
        <v>125</v>
      </c>
      <c r="B130" s="13">
        <f>+'International Tourist M.'!F129</f>
        <v>0</v>
      </c>
      <c r="C130" s="13">
        <f>+'International Tourist M.'!G129</f>
        <v>0</v>
      </c>
      <c r="D130" s="13">
        <f>+'International Tourist M.'!H129</f>
        <v>0</v>
      </c>
      <c r="E130" s="205">
        <f t="shared" si="49"/>
        <v>0</v>
      </c>
      <c r="F130" s="205">
        <f t="shared" si="50"/>
        <v>0</v>
      </c>
      <c r="G130" s="29"/>
      <c r="H130" s="6"/>
      <c r="I130" s="6"/>
      <c r="J130" s="22"/>
      <c r="K130" s="22"/>
      <c r="L130" s="15"/>
      <c r="M130" s="15"/>
      <c r="N130" s="15"/>
      <c r="O130" s="22"/>
      <c r="P130" s="22"/>
      <c r="Q130" s="15"/>
      <c r="R130" s="15"/>
      <c r="S130" s="15"/>
      <c r="T130" s="22"/>
      <c r="U130" s="22"/>
    </row>
    <row r="131" spans="1:23" ht="21" x14ac:dyDescent="0.6">
      <c r="A131" s="47" t="s">
        <v>110</v>
      </c>
      <c r="B131" s="13">
        <f>+'International Tourist M.'!F130</f>
        <v>49</v>
      </c>
      <c r="C131" s="13">
        <f>+'International Tourist M.'!G130</f>
        <v>22</v>
      </c>
      <c r="D131" s="13">
        <f>+'International Tourist M.'!H130</f>
        <v>0</v>
      </c>
      <c r="E131" s="205">
        <f t="shared" si="49"/>
        <v>-100</v>
      </c>
      <c r="F131" s="205">
        <f t="shared" si="50"/>
        <v>-100</v>
      </c>
      <c r="G131" s="29"/>
      <c r="H131" s="6"/>
      <c r="I131" s="6"/>
      <c r="J131" s="22"/>
      <c r="K131" s="22"/>
      <c r="L131" s="15"/>
      <c r="M131" s="15"/>
      <c r="N131" s="15"/>
      <c r="O131" s="22"/>
      <c r="P131" s="22"/>
      <c r="Q131" s="15"/>
      <c r="R131" s="15"/>
      <c r="S131" s="15"/>
      <c r="T131" s="22"/>
      <c r="U131" s="22"/>
    </row>
    <row r="132" spans="1:23" ht="21" x14ac:dyDescent="0.6">
      <c r="A132" s="47" t="s">
        <v>111</v>
      </c>
      <c r="B132" s="13">
        <f>+'International Tourist M.'!F131</f>
        <v>118</v>
      </c>
      <c r="C132" s="13">
        <f>+'International Tourist M.'!G131</f>
        <v>86</v>
      </c>
      <c r="D132" s="13">
        <f>+'International Tourist M.'!H131</f>
        <v>0</v>
      </c>
      <c r="E132" s="205">
        <f t="shared" si="49"/>
        <v>-100</v>
      </c>
      <c r="F132" s="205">
        <f t="shared" si="50"/>
        <v>-100</v>
      </c>
      <c r="G132" s="29"/>
      <c r="H132" s="6"/>
      <c r="I132" s="6"/>
      <c r="J132" s="22"/>
      <c r="K132" s="22"/>
      <c r="L132" s="15"/>
      <c r="M132" s="15"/>
      <c r="N132" s="15"/>
      <c r="O132" s="22"/>
      <c r="P132" s="22"/>
      <c r="Q132" s="15"/>
      <c r="R132" s="15"/>
      <c r="S132" s="15"/>
      <c r="T132" s="22"/>
      <c r="U132" s="22"/>
    </row>
    <row r="133" spans="1:23" ht="21" x14ac:dyDescent="0.6">
      <c r="A133" s="47" t="s">
        <v>112</v>
      </c>
      <c r="B133" s="13">
        <f>+'International Tourist M.'!F132</f>
        <v>162</v>
      </c>
      <c r="C133" s="13">
        <f>+'International Tourist M.'!G132</f>
        <v>200</v>
      </c>
      <c r="D133" s="13">
        <f>+'International Tourist M.'!H132</f>
        <v>0</v>
      </c>
      <c r="E133" s="205">
        <f t="shared" si="49"/>
        <v>-100</v>
      </c>
      <c r="F133" s="205">
        <f t="shared" si="50"/>
        <v>-100</v>
      </c>
      <c r="G133" s="29"/>
      <c r="H133" s="6"/>
      <c r="I133" s="6"/>
      <c r="J133" s="22"/>
      <c r="K133" s="22"/>
      <c r="L133" s="15"/>
      <c r="M133" s="15"/>
      <c r="N133" s="15"/>
      <c r="O133" s="22"/>
      <c r="P133" s="22"/>
      <c r="Q133" s="15"/>
      <c r="R133" s="15"/>
      <c r="S133" s="15"/>
      <c r="T133" s="22"/>
      <c r="U133" s="22"/>
      <c r="W133" s="92">
        <f>+D133+I133+N133+S133</f>
        <v>0</v>
      </c>
    </row>
    <row r="134" spans="1:23" ht="21" x14ac:dyDescent="0.6">
      <c r="A134" s="47" t="s">
        <v>113</v>
      </c>
      <c r="B134" s="14">
        <f>SUM(B122:B133)</f>
        <v>1336</v>
      </c>
      <c r="C134" s="14">
        <f>SUM(C122:C133)</f>
        <v>1131</v>
      </c>
      <c r="D134" s="14">
        <f>SUM(D122:D133)</f>
        <v>177</v>
      </c>
      <c r="E134" s="205">
        <f t="shared" si="49"/>
        <v>-86.751497005988014</v>
      </c>
      <c r="F134" s="205">
        <f t="shared" si="50"/>
        <v>-84.350132625994704</v>
      </c>
      <c r="G134" s="29"/>
      <c r="H134" s="6"/>
      <c r="I134" s="6"/>
      <c r="J134" s="22"/>
      <c r="K134" s="22"/>
      <c r="L134" s="15"/>
      <c r="M134" s="15"/>
      <c r="N134" s="15"/>
      <c r="O134" s="22"/>
      <c r="P134" s="22"/>
      <c r="Q134" s="15"/>
      <c r="R134" s="15"/>
      <c r="S134" s="15"/>
      <c r="T134" s="22"/>
      <c r="U134" s="22"/>
      <c r="W134">
        <f>SUM(W4:W133)</f>
        <v>0</v>
      </c>
    </row>
  </sheetData>
  <mergeCells count="34">
    <mergeCell ref="Q40:S40"/>
    <mergeCell ref="A58:A59"/>
    <mergeCell ref="G58:I58"/>
    <mergeCell ref="L58:N58"/>
    <mergeCell ref="Q58:S58"/>
    <mergeCell ref="A40:A41"/>
    <mergeCell ref="B40:D40"/>
    <mergeCell ref="G40:I40"/>
    <mergeCell ref="L40:N40"/>
    <mergeCell ref="B58:D58"/>
    <mergeCell ref="A80:A81"/>
    <mergeCell ref="B80:D80"/>
    <mergeCell ref="G80:I80"/>
    <mergeCell ref="L80:N80"/>
    <mergeCell ref="Q120:S120"/>
    <mergeCell ref="A120:A121"/>
    <mergeCell ref="B120:D120"/>
    <mergeCell ref="L120:N120"/>
    <mergeCell ref="Q80:S80"/>
    <mergeCell ref="A98:A99"/>
    <mergeCell ref="B98:D98"/>
    <mergeCell ref="G98:I98"/>
    <mergeCell ref="L98:N98"/>
    <mergeCell ref="Q98:S98"/>
    <mergeCell ref="Q4:S4"/>
    <mergeCell ref="A22:A23"/>
    <mergeCell ref="B22:D22"/>
    <mergeCell ref="G22:I22"/>
    <mergeCell ref="L22:N22"/>
    <mergeCell ref="A4:A5"/>
    <mergeCell ref="B4:D4"/>
    <mergeCell ref="G4:I4"/>
    <mergeCell ref="L4:N4"/>
    <mergeCell ref="Q22:S22"/>
  </mergeCells>
  <phoneticPr fontId="13" type="noConversion"/>
  <pageMargins left="0.59055118110236227" right="0.15748031496062992" top="0.27559055118110237" bottom="7.874015748031496E-2" header="0.27559055118110237" footer="0"/>
  <pageSetup paperSize="9" scale="70" orientation="landscape" r:id="rId1"/>
  <headerFooter alignWithMargins="0">
    <oddFooter>&amp;Lhttp://www.atta.or.th&amp;C&amp;A&amp;Rpage  &amp;P  of  &amp;N  pages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U56"/>
  <sheetViews>
    <sheetView zoomScale="65" workbookViewId="0"/>
  </sheetViews>
  <sheetFormatPr defaultRowHeight="13.2" x14ac:dyDescent="0.25"/>
  <cols>
    <col min="1" max="1" width="11.6640625" customWidth="1"/>
    <col min="2" max="21" width="9.33203125" customWidth="1"/>
  </cols>
  <sheetData>
    <row r="1" spans="1:21" ht="23.4" x14ac:dyDescent="0.6">
      <c r="A1" s="17" t="s">
        <v>148</v>
      </c>
    </row>
    <row r="2" spans="1:21" ht="23.4" x14ac:dyDescent="0.6">
      <c r="A2" s="18" t="str">
        <f>+'International Tourist M.'!C2</f>
        <v>Percentage of Tourists</v>
      </c>
    </row>
    <row r="3" spans="1:21" s="5" customFormat="1" ht="25.2" x14ac:dyDescent="0.6">
      <c r="A3" s="18" t="str">
        <f>+'International Tourist M.'!C3</f>
        <v>As of January 2020   (1-20)</v>
      </c>
      <c r="B3" s="11"/>
      <c r="C3" s="12"/>
      <c r="D3" s="12"/>
      <c r="E3" s="11"/>
      <c r="F3" s="11"/>
      <c r="G3" s="11"/>
      <c r="H3" s="12"/>
      <c r="I3" s="12"/>
      <c r="J3" s="11"/>
      <c r="K3" s="11"/>
      <c r="L3" s="11"/>
      <c r="M3" s="12"/>
      <c r="N3" s="12"/>
      <c r="O3" s="11"/>
      <c r="P3" s="11"/>
      <c r="Q3" s="11"/>
      <c r="R3" s="12"/>
      <c r="S3" s="12"/>
      <c r="T3" s="11"/>
      <c r="U3" s="11"/>
    </row>
    <row r="4" spans="1:21" ht="21" customHeight="1" x14ac:dyDescent="0.55000000000000004">
      <c r="A4" s="336" t="s">
        <v>101</v>
      </c>
      <c r="B4" s="359" t="s">
        <v>24</v>
      </c>
      <c r="C4" s="359"/>
      <c r="D4" s="360"/>
      <c r="E4" s="76" t="s">
        <v>147</v>
      </c>
      <c r="F4" s="76" t="s">
        <v>147</v>
      </c>
      <c r="G4" s="359" t="s">
        <v>26</v>
      </c>
      <c r="H4" s="359"/>
      <c r="I4" s="360"/>
      <c r="J4" s="76" t="s">
        <v>147</v>
      </c>
      <c r="K4" s="76" t="s">
        <v>147</v>
      </c>
      <c r="L4" s="359" t="s">
        <v>29</v>
      </c>
      <c r="M4" s="359"/>
      <c r="N4" s="360"/>
      <c r="O4" s="76" t="s">
        <v>147</v>
      </c>
      <c r="P4" s="76" t="s">
        <v>147</v>
      </c>
      <c r="Q4" s="359" t="s">
        <v>37</v>
      </c>
      <c r="R4" s="359"/>
      <c r="S4" s="360"/>
      <c r="T4" s="76" t="s">
        <v>147</v>
      </c>
      <c r="U4" s="76" t="s">
        <v>147</v>
      </c>
    </row>
    <row r="5" spans="1:21" ht="20.399999999999999" x14ac:dyDescent="0.55000000000000004">
      <c r="A5" s="337"/>
      <c r="B5" s="34">
        <v>2018</v>
      </c>
      <c r="C5" s="34">
        <v>2019</v>
      </c>
      <c r="D5" s="34">
        <v>2020</v>
      </c>
      <c r="E5" s="10" t="s">
        <v>350</v>
      </c>
      <c r="F5" s="10" t="s">
        <v>351</v>
      </c>
      <c r="G5" s="34">
        <v>2018</v>
      </c>
      <c r="H5" s="34">
        <v>2019</v>
      </c>
      <c r="I5" s="34">
        <v>2020</v>
      </c>
      <c r="J5" s="10" t="s">
        <v>350</v>
      </c>
      <c r="K5" s="10" t="s">
        <v>351</v>
      </c>
      <c r="L5" s="34">
        <v>2018</v>
      </c>
      <c r="M5" s="34">
        <v>2019</v>
      </c>
      <c r="N5" s="34">
        <v>2020</v>
      </c>
      <c r="O5" s="10" t="s">
        <v>350</v>
      </c>
      <c r="P5" s="10" t="s">
        <v>351</v>
      </c>
      <c r="Q5" s="34">
        <v>2018</v>
      </c>
      <c r="R5" s="34">
        <v>2019</v>
      </c>
      <c r="S5" s="34">
        <v>2020</v>
      </c>
      <c r="T5" s="10" t="s">
        <v>350</v>
      </c>
      <c r="U5" s="10" t="s">
        <v>351</v>
      </c>
    </row>
    <row r="6" spans="1:21" ht="21" x14ac:dyDescent="0.6">
      <c r="A6" s="46" t="s">
        <v>102</v>
      </c>
      <c r="B6" s="13">
        <f>+'International Tourist M.'!AA64</f>
        <v>1671</v>
      </c>
      <c r="C6" s="13">
        <f>+'International Tourist M.'!AB64</f>
        <v>531</v>
      </c>
      <c r="D6" s="13">
        <f>+'International Tourist M.'!AC64</f>
        <v>197</v>
      </c>
      <c r="E6" s="205">
        <f t="shared" ref="E6:E18" si="0">IFERROR(((D6-B6)/B6*100),0)</f>
        <v>-88.210652304009571</v>
      </c>
      <c r="F6" s="205">
        <f t="shared" ref="F6:F18" si="1">IFERROR(((D6-C6)/C6*100),0)</f>
        <v>-62.900188323917142</v>
      </c>
      <c r="G6" s="13">
        <f>+'International Tourist M.'!C83</f>
        <v>715</v>
      </c>
      <c r="H6" s="13">
        <f>+'International Tourist M.'!D83</f>
        <v>663</v>
      </c>
      <c r="I6" s="13">
        <f>+'International Tourist M.'!E83</f>
        <v>497</v>
      </c>
      <c r="J6" s="205">
        <f t="shared" ref="J6:J18" si="2">IFERROR(((I6-G6)/G6*100),0)</f>
        <v>-30.48951048951049</v>
      </c>
      <c r="K6" s="205">
        <f t="shared" ref="K6:K18" si="3">IFERROR(((I6-H6)/H6*100),0)</f>
        <v>-25.037707390648567</v>
      </c>
      <c r="L6" s="13">
        <f>+'International Tourist M.'!F178</f>
        <v>7</v>
      </c>
      <c r="M6" s="13">
        <f>+'International Tourist M.'!G178</f>
        <v>17</v>
      </c>
      <c r="N6" s="13">
        <f>+'International Tourist M.'!H178</f>
        <v>10</v>
      </c>
      <c r="O6" s="205">
        <f t="shared" ref="O6:O18" si="4">IFERROR(((N6-L6)/L6*100),0)</f>
        <v>42.857142857142854</v>
      </c>
      <c r="P6" s="205">
        <f t="shared" ref="P6:P18" si="5">IFERROR(((N6-M6)/M6*100),0)</f>
        <v>-41.17647058823529</v>
      </c>
      <c r="Q6" s="13">
        <f>+'International Tourist M.'!I45</f>
        <v>7</v>
      </c>
      <c r="R6" s="13">
        <f>+'International Tourist M.'!J45</f>
        <v>18</v>
      </c>
      <c r="S6" s="13">
        <f>+'International Tourist M.'!K45</f>
        <v>6</v>
      </c>
      <c r="T6" s="205">
        <f t="shared" ref="T6:T18" si="6">IFERROR(((S6-Q6)/Q6*100),0)</f>
        <v>-14.285714285714285</v>
      </c>
      <c r="U6" s="205">
        <f t="shared" ref="U6:U18" si="7">IFERROR(((S6-R6)/R6*100),0)</f>
        <v>-66.666666666666657</v>
      </c>
    </row>
    <row r="7" spans="1:21" ht="21" x14ac:dyDescent="0.6">
      <c r="A7" s="47" t="s">
        <v>103</v>
      </c>
      <c r="B7" s="13">
        <f>+'International Tourist M.'!AA65</f>
        <v>1609</v>
      </c>
      <c r="C7" s="13">
        <f>+'International Tourist M.'!AB65</f>
        <v>579</v>
      </c>
      <c r="D7" s="13">
        <f>+'International Tourist M.'!AC65</f>
        <v>0</v>
      </c>
      <c r="E7" s="205">
        <f t="shared" si="0"/>
        <v>-100</v>
      </c>
      <c r="F7" s="205">
        <f t="shared" si="1"/>
        <v>-100</v>
      </c>
      <c r="G7" s="13">
        <f>+'International Tourist M.'!C84</f>
        <v>514</v>
      </c>
      <c r="H7" s="13">
        <f>+'International Tourist M.'!D84</f>
        <v>548</v>
      </c>
      <c r="I7" s="13">
        <f>+'International Tourist M.'!E84</f>
        <v>0</v>
      </c>
      <c r="J7" s="205">
        <f t="shared" si="2"/>
        <v>-100</v>
      </c>
      <c r="K7" s="205">
        <f t="shared" si="3"/>
        <v>-100</v>
      </c>
      <c r="L7" s="13">
        <f>+'International Tourist M.'!F179</f>
        <v>3</v>
      </c>
      <c r="M7" s="13">
        <f>+'International Tourist M.'!G179</f>
        <v>3</v>
      </c>
      <c r="N7" s="13">
        <f>+'International Tourist M.'!H179</f>
        <v>0</v>
      </c>
      <c r="O7" s="205">
        <f t="shared" si="4"/>
        <v>-100</v>
      </c>
      <c r="P7" s="205">
        <f t="shared" si="5"/>
        <v>-100</v>
      </c>
      <c r="Q7" s="13">
        <f>+'International Tourist M.'!I46</f>
        <v>6</v>
      </c>
      <c r="R7" s="13">
        <f>+'International Tourist M.'!J46</f>
        <v>27</v>
      </c>
      <c r="S7" s="13">
        <f>+'International Tourist M.'!K46</f>
        <v>0</v>
      </c>
      <c r="T7" s="205">
        <f t="shared" si="6"/>
        <v>-100</v>
      </c>
      <c r="U7" s="205">
        <f t="shared" si="7"/>
        <v>-100</v>
      </c>
    </row>
    <row r="8" spans="1:21" ht="21" x14ac:dyDescent="0.6">
      <c r="A8" s="47" t="s">
        <v>104</v>
      </c>
      <c r="B8" s="13">
        <f>+'International Tourist M.'!AA66</f>
        <v>2316</v>
      </c>
      <c r="C8" s="13">
        <f>+'International Tourist M.'!AB66</f>
        <v>638</v>
      </c>
      <c r="D8" s="13">
        <f>+'International Tourist M.'!AC66</f>
        <v>0</v>
      </c>
      <c r="E8" s="205">
        <f t="shared" si="0"/>
        <v>-100</v>
      </c>
      <c r="F8" s="205">
        <f t="shared" si="1"/>
        <v>-100</v>
      </c>
      <c r="G8" s="13">
        <f>+'International Tourist M.'!C85</f>
        <v>426</v>
      </c>
      <c r="H8" s="13">
        <f>+'International Tourist M.'!D85</f>
        <v>272</v>
      </c>
      <c r="I8" s="13">
        <f>+'International Tourist M.'!E85</f>
        <v>0</v>
      </c>
      <c r="J8" s="205">
        <f t="shared" si="2"/>
        <v>-100</v>
      </c>
      <c r="K8" s="205">
        <f t="shared" si="3"/>
        <v>-100</v>
      </c>
      <c r="L8" s="13">
        <f>+'International Tourist M.'!F180</f>
        <v>4</v>
      </c>
      <c r="M8" s="13">
        <f>+'International Tourist M.'!G180</f>
        <v>21</v>
      </c>
      <c r="N8" s="13">
        <f>+'International Tourist M.'!H180</f>
        <v>0</v>
      </c>
      <c r="O8" s="205">
        <f t="shared" si="4"/>
        <v>-100</v>
      </c>
      <c r="P8" s="205">
        <f t="shared" si="5"/>
        <v>-100</v>
      </c>
      <c r="Q8" s="13">
        <f>+'International Tourist M.'!I47</f>
        <v>2</v>
      </c>
      <c r="R8" s="13">
        <f>+'International Tourist M.'!J47</f>
        <v>28</v>
      </c>
      <c r="S8" s="13">
        <f>+'International Tourist M.'!K47</f>
        <v>0</v>
      </c>
      <c r="T8" s="205">
        <f t="shared" si="6"/>
        <v>-100</v>
      </c>
      <c r="U8" s="205">
        <f t="shared" si="7"/>
        <v>-100</v>
      </c>
    </row>
    <row r="9" spans="1:21" ht="21" x14ac:dyDescent="0.6">
      <c r="A9" s="47" t="s">
        <v>105</v>
      </c>
      <c r="B9" s="13">
        <f>+'International Tourist M.'!AA67</f>
        <v>1242</v>
      </c>
      <c r="C9" s="13">
        <f>+'International Tourist M.'!AB67</f>
        <v>226</v>
      </c>
      <c r="D9" s="13">
        <f>+'International Tourist M.'!AC67</f>
        <v>0</v>
      </c>
      <c r="E9" s="205">
        <f t="shared" si="0"/>
        <v>-100</v>
      </c>
      <c r="F9" s="205">
        <f t="shared" si="1"/>
        <v>-100</v>
      </c>
      <c r="G9" s="13">
        <f>+'International Tourist M.'!C86</f>
        <v>229</v>
      </c>
      <c r="H9" s="13">
        <f>+'International Tourist M.'!D86</f>
        <v>476</v>
      </c>
      <c r="I9" s="13">
        <f>+'International Tourist M.'!E86</f>
        <v>0</v>
      </c>
      <c r="J9" s="205">
        <f t="shared" si="2"/>
        <v>-100</v>
      </c>
      <c r="K9" s="205">
        <f t="shared" si="3"/>
        <v>-100</v>
      </c>
      <c r="L9" s="13">
        <f>+'International Tourist M.'!F181</f>
        <v>2</v>
      </c>
      <c r="M9" s="13">
        <f>+'International Tourist M.'!G181</f>
        <v>11</v>
      </c>
      <c r="N9" s="13">
        <f>+'International Tourist M.'!H181</f>
        <v>0</v>
      </c>
      <c r="O9" s="205">
        <f t="shared" si="4"/>
        <v>-100</v>
      </c>
      <c r="P9" s="205">
        <f t="shared" si="5"/>
        <v>-100</v>
      </c>
      <c r="Q9" s="13">
        <f>+'International Tourist M.'!I48</f>
        <v>0</v>
      </c>
      <c r="R9" s="13">
        <f>+'International Tourist M.'!J48</f>
        <v>31</v>
      </c>
      <c r="S9" s="13">
        <f>+'International Tourist M.'!K48</f>
        <v>0</v>
      </c>
      <c r="T9" s="205">
        <f t="shared" si="6"/>
        <v>0</v>
      </c>
      <c r="U9" s="205">
        <f t="shared" si="7"/>
        <v>-100</v>
      </c>
    </row>
    <row r="10" spans="1:21" ht="21" x14ac:dyDescent="0.6">
      <c r="A10" s="47" t="s">
        <v>106</v>
      </c>
      <c r="B10" s="13">
        <f>+'International Tourist M.'!AA68</f>
        <v>1005</v>
      </c>
      <c r="C10" s="13">
        <f>+'International Tourist M.'!AB68</f>
        <v>244</v>
      </c>
      <c r="D10" s="13">
        <f>+'International Tourist M.'!AC68</f>
        <v>0</v>
      </c>
      <c r="E10" s="205">
        <f t="shared" si="0"/>
        <v>-100</v>
      </c>
      <c r="F10" s="205">
        <f t="shared" si="1"/>
        <v>-100</v>
      </c>
      <c r="G10" s="13">
        <f>+'International Tourist M.'!C87</f>
        <v>110</v>
      </c>
      <c r="H10" s="13">
        <f>+'International Tourist M.'!D87</f>
        <v>107</v>
      </c>
      <c r="I10" s="13">
        <f>+'International Tourist M.'!E87</f>
        <v>0</v>
      </c>
      <c r="J10" s="205">
        <f t="shared" si="2"/>
        <v>-100</v>
      </c>
      <c r="K10" s="205">
        <f t="shared" si="3"/>
        <v>-100</v>
      </c>
      <c r="L10" s="13">
        <f>+'International Tourist M.'!F182</f>
        <v>12</v>
      </c>
      <c r="M10" s="13">
        <f>+'International Tourist M.'!G182</f>
        <v>0</v>
      </c>
      <c r="N10" s="13">
        <f>+'International Tourist M.'!H182</f>
        <v>0</v>
      </c>
      <c r="O10" s="205">
        <f t="shared" si="4"/>
        <v>-100</v>
      </c>
      <c r="P10" s="205">
        <f t="shared" si="5"/>
        <v>0</v>
      </c>
      <c r="Q10" s="13">
        <f>+'International Tourist M.'!I49</f>
        <v>7</v>
      </c>
      <c r="R10" s="13">
        <f>+'International Tourist M.'!J49</f>
        <v>0</v>
      </c>
      <c r="S10" s="13">
        <f>+'International Tourist M.'!K49</f>
        <v>0</v>
      </c>
      <c r="T10" s="205">
        <f t="shared" si="6"/>
        <v>-100</v>
      </c>
      <c r="U10" s="205">
        <f t="shared" si="7"/>
        <v>0</v>
      </c>
    </row>
    <row r="11" spans="1:21" ht="21" x14ac:dyDescent="0.6">
      <c r="A11" s="47" t="s">
        <v>107</v>
      </c>
      <c r="B11" s="13">
        <f>+'International Tourist M.'!AA69</f>
        <v>986</v>
      </c>
      <c r="C11" s="13">
        <f>+'International Tourist M.'!AB69</f>
        <v>224</v>
      </c>
      <c r="D11" s="13">
        <f>+'International Tourist M.'!AC69</f>
        <v>0</v>
      </c>
      <c r="E11" s="205">
        <f t="shared" si="0"/>
        <v>-100</v>
      </c>
      <c r="F11" s="205">
        <f t="shared" si="1"/>
        <v>-100</v>
      </c>
      <c r="G11" s="13">
        <f>+'International Tourist M.'!C88</f>
        <v>47</v>
      </c>
      <c r="H11" s="13">
        <f>+'International Tourist M.'!D88</f>
        <v>10</v>
      </c>
      <c r="I11" s="13">
        <f>+'International Tourist M.'!E88</f>
        <v>0</v>
      </c>
      <c r="J11" s="205">
        <f t="shared" si="2"/>
        <v>-100</v>
      </c>
      <c r="K11" s="205">
        <f t="shared" si="3"/>
        <v>-100</v>
      </c>
      <c r="L11" s="13">
        <f>+'International Tourist M.'!F183</f>
        <v>14</v>
      </c>
      <c r="M11" s="13">
        <f>+'International Tourist M.'!G183</f>
        <v>3</v>
      </c>
      <c r="N11" s="13">
        <f>+'International Tourist M.'!H183</f>
        <v>0</v>
      </c>
      <c r="O11" s="205">
        <f t="shared" si="4"/>
        <v>-100</v>
      </c>
      <c r="P11" s="205">
        <f t="shared" si="5"/>
        <v>-100</v>
      </c>
      <c r="Q11" s="13">
        <f>+'International Tourist M.'!I50</f>
        <v>6</v>
      </c>
      <c r="R11" s="13">
        <f>+'International Tourist M.'!J50</f>
        <v>10</v>
      </c>
      <c r="S11" s="13">
        <f>+'International Tourist M.'!K50</f>
        <v>0</v>
      </c>
      <c r="T11" s="205">
        <f t="shared" si="6"/>
        <v>-100</v>
      </c>
      <c r="U11" s="205">
        <f t="shared" si="7"/>
        <v>-100</v>
      </c>
    </row>
    <row r="12" spans="1:21" ht="21" x14ac:dyDescent="0.6">
      <c r="A12" s="47" t="s">
        <v>108</v>
      </c>
      <c r="B12" s="13">
        <f>+'International Tourist M.'!AA70</f>
        <v>1996</v>
      </c>
      <c r="C12" s="13">
        <f>+'International Tourist M.'!AB70</f>
        <v>173</v>
      </c>
      <c r="D12" s="13">
        <f>+'International Tourist M.'!AC70</f>
        <v>0</v>
      </c>
      <c r="E12" s="205">
        <f t="shared" si="0"/>
        <v>-100</v>
      </c>
      <c r="F12" s="205">
        <f t="shared" si="1"/>
        <v>-100</v>
      </c>
      <c r="G12" s="13">
        <f>+'International Tourist M.'!C89</f>
        <v>211</v>
      </c>
      <c r="H12" s="13">
        <f>+'International Tourist M.'!D89</f>
        <v>205</v>
      </c>
      <c r="I12" s="13">
        <f>+'International Tourist M.'!E89</f>
        <v>0</v>
      </c>
      <c r="J12" s="205">
        <f t="shared" si="2"/>
        <v>-100</v>
      </c>
      <c r="K12" s="205">
        <f t="shared" si="3"/>
        <v>-100</v>
      </c>
      <c r="L12" s="13">
        <f>+'International Tourist M.'!F184</f>
        <v>22</v>
      </c>
      <c r="M12" s="13">
        <f>+'International Tourist M.'!G184</f>
        <v>29</v>
      </c>
      <c r="N12" s="13">
        <f>+'International Tourist M.'!H184</f>
        <v>0</v>
      </c>
      <c r="O12" s="205">
        <f t="shared" si="4"/>
        <v>-100</v>
      </c>
      <c r="P12" s="205">
        <f t="shared" si="5"/>
        <v>-100</v>
      </c>
      <c r="Q12" s="13">
        <f>+'International Tourist M.'!I51</f>
        <v>27</v>
      </c>
      <c r="R12" s="13">
        <f>+'International Tourist M.'!J51</f>
        <v>49</v>
      </c>
      <c r="S12" s="13">
        <f>+'International Tourist M.'!K51</f>
        <v>0</v>
      </c>
      <c r="T12" s="205">
        <f t="shared" si="6"/>
        <v>-100</v>
      </c>
      <c r="U12" s="205">
        <f t="shared" si="7"/>
        <v>-100</v>
      </c>
    </row>
    <row r="13" spans="1:21" ht="21" x14ac:dyDescent="0.6">
      <c r="A13" s="47" t="s">
        <v>109</v>
      </c>
      <c r="B13" s="13">
        <f>+'International Tourist M.'!AA71</f>
        <v>1423</v>
      </c>
      <c r="C13" s="13">
        <f>+'International Tourist M.'!AB71</f>
        <v>344</v>
      </c>
      <c r="D13" s="13">
        <f>+'International Tourist M.'!AC71</f>
        <v>0</v>
      </c>
      <c r="E13" s="205">
        <f t="shared" si="0"/>
        <v>-100</v>
      </c>
      <c r="F13" s="205">
        <f t="shared" si="1"/>
        <v>-100</v>
      </c>
      <c r="G13" s="13">
        <f>+'International Tourist M.'!C90</f>
        <v>254</v>
      </c>
      <c r="H13" s="13">
        <f>+'International Tourist M.'!D90</f>
        <v>205</v>
      </c>
      <c r="I13" s="13">
        <f>+'International Tourist M.'!E90</f>
        <v>0</v>
      </c>
      <c r="J13" s="205">
        <f t="shared" si="2"/>
        <v>-100</v>
      </c>
      <c r="K13" s="205">
        <f t="shared" si="3"/>
        <v>-100</v>
      </c>
      <c r="L13" s="13">
        <f>+'International Tourist M.'!F185</f>
        <v>24</v>
      </c>
      <c r="M13" s="13">
        <f>+'International Tourist M.'!G185</f>
        <v>63</v>
      </c>
      <c r="N13" s="13">
        <f>+'International Tourist M.'!H185</f>
        <v>0</v>
      </c>
      <c r="O13" s="205">
        <f t="shared" si="4"/>
        <v>-100</v>
      </c>
      <c r="P13" s="205">
        <f t="shared" si="5"/>
        <v>-100</v>
      </c>
      <c r="Q13" s="13">
        <f>+'International Tourist M.'!I52</f>
        <v>103</v>
      </c>
      <c r="R13" s="13">
        <f>+'International Tourist M.'!J52</f>
        <v>65</v>
      </c>
      <c r="S13" s="13">
        <f>+'International Tourist M.'!K52</f>
        <v>0</v>
      </c>
      <c r="T13" s="205">
        <f t="shared" si="6"/>
        <v>-100</v>
      </c>
      <c r="U13" s="205">
        <f t="shared" si="7"/>
        <v>-100</v>
      </c>
    </row>
    <row r="14" spans="1:21" ht="21" x14ac:dyDescent="0.6">
      <c r="A14" s="47" t="s">
        <v>125</v>
      </c>
      <c r="B14" s="13">
        <f>+'International Tourist M.'!AA72</f>
        <v>521</v>
      </c>
      <c r="C14" s="13">
        <f>+'International Tourist M.'!AB72</f>
        <v>268</v>
      </c>
      <c r="D14" s="13">
        <f>+'International Tourist M.'!AC72</f>
        <v>0</v>
      </c>
      <c r="E14" s="205">
        <f t="shared" si="0"/>
        <v>-100</v>
      </c>
      <c r="F14" s="205">
        <f t="shared" si="1"/>
        <v>-100</v>
      </c>
      <c r="G14" s="13">
        <f>+'International Tourist M.'!C91</f>
        <v>327</v>
      </c>
      <c r="H14" s="13">
        <f>+'International Tourist M.'!D91</f>
        <v>81</v>
      </c>
      <c r="I14" s="13">
        <f>+'International Tourist M.'!E91</f>
        <v>0</v>
      </c>
      <c r="J14" s="205">
        <f t="shared" si="2"/>
        <v>-100</v>
      </c>
      <c r="K14" s="205">
        <f t="shared" si="3"/>
        <v>-100</v>
      </c>
      <c r="L14" s="13">
        <f>+'International Tourist M.'!F186</f>
        <v>4</v>
      </c>
      <c r="M14" s="13">
        <f>+'International Tourist M.'!G186</f>
        <v>5</v>
      </c>
      <c r="N14" s="13">
        <f>+'International Tourist M.'!H186</f>
        <v>0</v>
      </c>
      <c r="O14" s="205">
        <f t="shared" si="4"/>
        <v>-100</v>
      </c>
      <c r="P14" s="205">
        <f t="shared" si="5"/>
        <v>-100</v>
      </c>
      <c r="Q14" s="13">
        <f>+'International Tourist M.'!I53</f>
        <v>1</v>
      </c>
      <c r="R14" s="13">
        <f>+'International Tourist M.'!J53</f>
        <v>83</v>
      </c>
      <c r="S14" s="13">
        <f>+'International Tourist M.'!K53</f>
        <v>0</v>
      </c>
      <c r="T14" s="205">
        <f t="shared" si="6"/>
        <v>-100</v>
      </c>
      <c r="U14" s="205">
        <f t="shared" si="7"/>
        <v>-100</v>
      </c>
    </row>
    <row r="15" spans="1:21" ht="21" x14ac:dyDescent="0.6">
      <c r="A15" s="47" t="s">
        <v>110</v>
      </c>
      <c r="B15" s="13">
        <f>+'International Tourist M.'!AA73</f>
        <v>297</v>
      </c>
      <c r="C15" s="13">
        <f>+'International Tourist M.'!AB73</f>
        <v>298</v>
      </c>
      <c r="D15" s="13">
        <f>+'International Tourist M.'!AC73</f>
        <v>0</v>
      </c>
      <c r="E15" s="205">
        <f t="shared" si="0"/>
        <v>-100</v>
      </c>
      <c r="F15" s="205">
        <f t="shared" si="1"/>
        <v>-100</v>
      </c>
      <c r="G15" s="13">
        <f>+'International Tourist M.'!C92</f>
        <v>158</v>
      </c>
      <c r="H15" s="13">
        <f>+'International Tourist M.'!D92</f>
        <v>306</v>
      </c>
      <c r="I15" s="13">
        <f>+'International Tourist M.'!E92</f>
        <v>0</v>
      </c>
      <c r="J15" s="205">
        <f t="shared" si="2"/>
        <v>-100</v>
      </c>
      <c r="K15" s="205">
        <f t="shared" si="3"/>
        <v>-100</v>
      </c>
      <c r="L15" s="13">
        <f>+'International Tourist M.'!F187</f>
        <v>0</v>
      </c>
      <c r="M15" s="13">
        <f>+'International Tourist M.'!G187</f>
        <v>1</v>
      </c>
      <c r="N15" s="13">
        <f>+'International Tourist M.'!H187</f>
        <v>0</v>
      </c>
      <c r="O15" s="205">
        <f t="shared" si="4"/>
        <v>0</v>
      </c>
      <c r="P15" s="205">
        <f t="shared" si="5"/>
        <v>-100</v>
      </c>
      <c r="Q15" s="13">
        <f>+'International Tourist M.'!I54</f>
        <v>21</v>
      </c>
      <c r="R15" s="13">
        <f>+'International Tourist M.'!J54</f>
        <v>9</v>
      </c>
      <c r="S15" s="13">
        <f>+'International Tourist M.'!K54</f>
        <v>0</v>
      </c>
      <c r="T15" s="205">
        <f t="shared" si="6"/>
        <v>-100</v>
      </c>
      <c r="U15" s="205">
        <f t="shared" si="7"/>
        <v>-100</v>
      </c>
    </row>
    <row r="16" spans="1:21" ht="21" x14ac:dyDescent="0.6">
      <c r="A16" s="47" t="s">
        <v>111</v>
      </c>
      <c r="B16" s="13">
        <f>+'International Tourist M.'!AA74</f>
        <v>530</v>
      </c>
      <c r="C16" s="13">
        <f>+'International Tourist M.'!AB74</f>
        <v>214</v>
      </c>
      <c r="D16" s="13">
        <f>+'International Tourist M.'!AC74</f>
        <v>0</v>
      </c>
      <c r="E16" s="205">
        <f t="shared" si="0"/>
        <v>-100</v>
      </c>
      <c r="F16" s="205">
        <f t="shared" si="1"/>
        <v>-100</v>
      </c>
      <c r="G16" s="13">
        <f>+'International Tourist M.'!C93</f>
        <v>540</v>
      </c>
      <c r="H16" s="13">
        <f>+'International Tourist M.'!D93</f>
        <v>116</v>
      </c>
      <c r="I16" s="13">
        <f>+'International Tourist M.'!E93</f>
        <v>0</v>
      </c>
      <c r="J16" s="205">
        <f t="shared" si="2"/>
        <v>-100</v>
      </c>
      <c r="K16" s="205">
        <f t="shared" si="3"/>
        <v>-100</v>
      </c>
      <c r="L16" s="13">
        <f>+'International Tourist M.'!F188</f>
        <v>8</v>
      </c>
      <c r="M16" s="13">
        <f>+'International Tourist M.'!G188</f>
        <v>24</v>
      </c>
      <c r="N16" s="13">
        <f>+'International Tourist M.'!H188</f>
        <v>0</v>
      </c>
      <c r="O16" s="205">
        <f t="shared" si="4"/>
        <v>-100</v>
      </c>
      <c r="P16" s="205">
        <f t="shared" si="5"/>
        <v>-100</v>
      </c>
      <c r="Q16" s="13">
        <f>+'International Tourist M.'!I55</f>
        <v>36</v>
      </c>
      <c r="R16" s="13">
        <f>+'International Tourist M.'!J55</f>
        <v>0</v>
      </c>
      <c r="S16" s="13">
        <f>+'International Tourist M.'!K55</f>
        <v>0</v>
      </c>
      <c r="T16" s="205">
        <f t="shared" si="6"/>
        <v>-100</v>
      </c>
      <c r="U16" s="205">
        <f t="shared" si="7"/>
        <v>0</v>
      </c>
    </row>
    <row r="17" spans="1:21" ht="21" x14ac:dyDescent="0.6">
      <c r="A17" s="47" t="s">
        <v>112</v>
      </c>
      <c r="B17" s="13">
        <f>+'International Tourist M.'!AA75</f>
        <v>361</v>
      </c>
      <c r="C17" s="13">
        <f>+'International Tourist M.'!AB75</f>
        <v>534</v>
      </c>
      <c r="D17" s="13">
        <f>+'International Tourist M.'!AC75</f>
        <v>0</v>
      </c>
      <c r="E17" s="205">
        <f t="shared" si="0"/>
        <v>-100</v>
      </c>
      <c r="F17" s="205">
        <f t="shared" si="1"/>
        <v>-100</v>
      </c>
      <c r="G17" s="13">
        <f>+'International Tourist M.'!C94</f>
        <v>515</v>
      </c>
      <c r="H17" s="13">
        <f>+'International Tourist M.'!D94</f>
        <v>309</v>
      </c>
      <c r="I17" s="13">
        <f>+'International Tourist M.'!E94</f>
        <v>0</v>
      </c>
      <c r="J17" s="205">
        <f t="shared" si="2"/>
        <v>-100</v>
      </c>
      <c r="K17" s="205">
        <f t="shared" si="3"/>
        <v>-100</v>
      </c>
      <c r="L17" s="13">
        <f>+'International Tourist M.'!F189</f>
        <v>55</v>
      </c>
      <c r="M17" s="13">
        <f>+'International Tourist M.'!G189</f>
        <v>10</v>
      </c>
      <c r="N17" s="13">
        <f>+'International Tourist M.'!H189</f>
        <v>0</v>
      </c>
      <c r="O17" s="205">
        <f t="shared" si="4"/>
        <v>-100</v>
      </c>
      <c r="P17" s="205">
        <f t="shared" si="5"/>
        <v>-100</v>
      </c>
      <c r="Q17" s="13">
        <f>+'International Tourist M.'!I56</f>
        <v>87</v>
      </c>
      <c r="R17" s="13">
        <f>+'International Tourist M.'!J56</f>
        <v>4</v>
      </c>
      <c r="S17" s="13">
        <f>+'International Tourist M.'!K56</f>
        <v>0</v>
      </c>
      <c r="T17" s="205">
        <f t="shared" si="6"/>
        <v>-100</v>
      </c>
      <c r="U17" s="205">
        <f t="shared" si="7"/>
        <v>-100</v>
      </c>
    </row>
    <row r="18" spans="1:21" ht="21" x14ac:dyDescent="0.6">
      <c r="A18" s="47" t="s">
        <v>113</v>
      </c>
      <c r="B18" s="14">
        <f t="shared" ref="B18:S18" si="8">SUM(B6:B17)</f>
        <v>13957</v>
      </c>
      <c r="C18" s="14">
        <f t="shared" si="8"/>
        <v>4273</v>
      </c>
      <c r="D18" s="14">
        <f t="shared" si="8"/>
        <v>197</v>
      </c>
      <c r="E18" s="205">
        <f t="shared" si="0"/>
        <v>-98.588521888658022</v>
      </c>
      <c r="F18" s="205">
        <f t="shared" si="1"/>
        <v>-95.389655979405575</v>
      </c>
      <c r="G18" s="14">
        <f t="shared" si="8"/>
        <v>4046</v>
      </c>
      <c r="H18" s="14">
        <f t="shared" si="8"/>
        <v>3298</v>
      </c>
      <c r="I18" s="14">
        <f t="shared" si="8"/>
        <v>497</v>
      </c>
      <c r="J18" s="205">
        <f t="shared" si="2"/>
        <v>-87.716262975778548</v>
      </c>
      <c r="K18" s="205">
        <f t="shared" si="3"/>
        <v>-84.930260764099458</v>
      </c>
      <c r="L18" s="14">
        <f t="shared" si="8"/>
        <v>155</v>
      </c>
      <c r="M18" s="14">
        <f t="shared" si="8"/>
        <v>187</v>
      </c>
      <c r="N18" s="14">
        <f t="shared" si="8"/>
        <v>10</v>
      </c>
      <c r="O18" s="205">
        <f t="shared" si="4"/>
        <v>-93.548387096774192</v>
      </c>
      <c r="P18" s="205">
        <f t="shared" si="5"/>
        <v>-94.652406417112303</v>
      </c>
      <c r="Q18" s="14">
        <f t="shared" si="8"/>
        <v>303</v>
      </c>
      <c r="R18" s="14">
        <f t="shared" si="8"/>
        <v>324</v>
      </c>
      <c r="S18" s="14">
        <f t="shared" si="8"/>
        <v>6</v>
      </c>
      <c r="T18" s="205">
        <f t="shared" si="6"/>
        <v>-98.019801980198025</v>
      </c>
      <c r="U18" s="205">
        <f t="shared" si="7"/>
        <v>-98.148148148148152</v>
      </c>
    </row>
    <row r="21" spans="1:21" ht="23.4" x14ac:dyDescent="0.6">
      <c r="A21" s="18"/>
      <c r="B21" s="11"/>
      <c r="C21" s="12"/>
      <c r="D21" s="12"/>
      <c r="E21" s="11"/>
      <c r="F21" s="11"/>
      <c r="G21" s="11"/>
      <c r="H21" s="12"/>
      <c r="I21" s="12"/>
      <c r="J21" s="11"/>
      <c r="K21" s="11"/>
      <c r="L21" s="11"/>
      <c r="M21" s="12"/>
      <c r="N21" s="12"/>
      <c r="O21" s="11"/>
      <c r="P21" s="11"/>
      <c r="Q21" s="11"/>
      <c r="R21" s="12"/>
      <c r="S21" s="12"/>
      <c r="T21" s="11"/>
      <c r="U21" s="11"/>
    </row>
    <row r="22" spans="1:21" ht="21" customHeight="1" x14ac:dyDescent="0.55000000000000004">
      <c r="A22" s="336" t="s">
        <v>101</v>
      </c>
      <c r="B22" s="359" t="s">
        <v>57</v>
      </c>
      <c r="C22" s="359"/>
      <c r="D22" s="360"/>
      <c r="E22" s="76" t="s">
        <v>147</v>
      </c>
      <c r="F22" s="76" t="s">
        <v>147</v>
      </c>
      <c r="G22" s="359" t="s">
        <v>59</v>
      </c>
      <c r="H22" s="359"/>
      <c r="I22" s="360"/>
      <c r="J22" s="76" t="s">
        <v>147</v>
      </c>
      <c r="K22" s="76" t="s">
        <v>147</v>
      </c>
      <c r="L22" s="359" t="s">
        <v>66</v>
      </c>
      <c r="M22" s="359"/>
      <c r="N22" s="360"/>
      <c r="O22" s="76" t="s">
        <v>147</v>
      </c>
      <c r="P22" s="76" t="s">
        <v>147</v>
      </c>
      <c r="Q22" s="359" t="s">
        <v>69</v>
      </c>
      <c r="R22" s="359"/>
      <c r="S22" s="360"/>
      <c r="T22" s="76" t="s">
        <v>147</v>
      </c>
      <c r="U22" s="76" t="s">
        <v>147</v>
      </c>
    </row>
    <row r="23" spans="1:21" ht="20.399999999999999" x14ac:dyDescent="0.55000000000000004">
      <c r="A23" s="337"/>
      <c r="B23" s="34">
        <v>2018</v>
      </c>
      <c r="C23" s="34">
        <v>2019</v>
      </c>
      <c r="D23" s="34">
        <v>2020</v>
      </c>
      <c r="E23" s="10" t="s">
        <v>350</v>
      </c>
      <c r="F23" s="10" t="s">
        <v>351</v>
      </c>
      <c r="G23" s="34">
        <v>2018</v>
      </c>
      <c r="H23" s="34">
        <v>2019</v>
      </c>
      <c r="I23" s="34">
        <v>2020</v>
      </c>
      <c r="J23" s="10" t="s">
        <v>350</v>
      </c>
      <c r="K23" s="10" t="s">
        <v>351</v>
      </c>
      <c r="L23" s="34">
        <v>2018</v>
      </c>
      <c r="M23" s="34">
        <v>2019</v>
      </c>
      <c r="N23" s="34">
        <v>2020</v>
      </c>
      <c r="O23" s="10" t="s">
        <v>350</v>
      </c>
      <c r="P23" s="10" t="s">
        <v>351</v>
      </c>
      <c r="Q23" s="34">
        <v>2018</v>
      </c>
      <c r="R23" s="34">
        <v>2019</v>
      </c>
      <c r="S23" s="34">
        <v>2020</v>
      </c>
      <c r="T23" s="10" t="s">
        <v>350</v>
      </c>
      <c r="U23" s="10" t="s">
        <v>351</v>
      </c>
    </row>
    <row r="24" spans="1:21" ht="21" x14ac:dyDescent="0.6">
      <c r="A24" s="46" t="s">
        <v>102</v>
      </c>
      <c r="B24" s="13">
        <f>+'International Tourist M.'!X83</f>
        <v>23</v>
      </c>
      <c r="C24" s="13">
        <f>+'International Tourist M.'!Y83</f>
        <v>0</v>
      </c>
      <c r="D24" s="13">
        <f>+'International Tourist M.'!Z83</f>
        <v>0</v>
      </c>
      <c r="E24" s="205">
        <f t="shared" ref="E24:E36" si="9">IFERROR(((D24-B24)/B24*100),0)</f>
        <v>-100</v>
      </c>
      <c r="F24" s="205">
        <f t="shared" ref="F24:F36" si="10">IFERROR(((D24-C24)/C24*100),0)</f>
        <v>0</v>
      </c>
      <c r="G24" s="13">
        <f>+'International Tourist M.'!U8</f>
        <v>55</v>
      </c>
      <c r="H24" s="13">
        <f>+'International Tourist M.'!V8</f>
        <v>56</v>
      </c>
      <c r="I24" s="13">
        <f>+'International Tourist M.'!W8</f>
        <v>0</v>
      </c>
      <c r="J24" s="205">
        <f t="shared" ref="J24:J36" si="11">IFERROR(((I24-G24)/G24*100),0)</f>
        <v>-100</v>
      </c>
      <c r="K24" s="205">
        <f t="shared" ref="K24:K36" si="12">IFERROR(((I24-H24)/H24*100),0)</f>
        <v>-100</v>
      </c>
      <c r="L24" s="13">
        <f>+'International Tourist M.'!X140</f>
        <v>0</v>
      </c>
      <c r="M24" s="13">
        <f>+'International Tourist M.'!Y140</f>
        <v>2</v>
      </c>
      <c r="N24" s="13">
        <f>+'International Tourist M.'!Z140</f>
        <v>0</v>
      </c>
      <c r="O24" s="205">
        <f t="shared" ref="O24:O36" si="13">IFERROR(((N24-L24)/L24*100),0)</f>
        <v>0</v>
      </c>
      <c r="P24" s="205">
        <f t="shared" ref="P24:P36" si="14">IFERROR(((N24-M24)/M24*100),0)</f>
        <v>-100</v>
      </c>
      <c r="Q24" s="13">
        <f>+'International Tourist M.'!C102</f>
        <v>6</v>
      </c>
      <c r="R24" s="13">
        <f>+'International Tourist M.'!D102</f>
        <v>0</v>
      </c>
      <c r="S24" s="13">
        <f>+'International Tourist M.'!E102</f>
        <v>0</v>
      </c>
      <c r="T24" s="205">
        <f t="shared" ref="T24:T36" si="15">IFERROR(((S24-Q24)/Q24*100),0)</f>
        <v>-100</v>
      </c>
      <c r="U24" s="205">
        <f t="shared" ref="U24:U36" si="16">IFERROR(((S24-R24)/R24*100),0)</f>
        <v>0</v>
      </c>
    </row>
    <row r="25" spans="1:21" ht="21" x14ac:dyDescent="0.6">
      <c r="A25" s="47" t="s">
        <v>103</v>
      </c>
      <c r="B25" s="13">
        <f>+'International Tourist M.'!X84</f>
        <v>0</v>
      </c>
      <c r="C25" s="13">
        <f>+'International Tourist M.'!Y84</f>
        <v>0</v>
      </c>
      <c r="D25" s="13">
        <f>+'International Tourist M.'!Z84</f>
        <v>0</v>
      </c>
      <c r="E25" s="205">
        <f t="shared" si="9"/>
        <v>0</v>
      </c>
      <c r="F25" s="205">
        <f t="shared" si="10"/>
        <v>0</v>
      </c>
      <c r="G25" s="13">
        <f>+'International Tourist M.'!U9</f>
        <v>20</v>
      </c>
      <c r="H25" s="13">
        <f>+'International Tourist M.'!V9</f>
        <v>75</v>
      </c>
      <c r="I25" s="13">
        <f>+'International Tourist M.'!W9</f>
        <v>0</v>
      </c>
      <c r="J25" s="205">
        <f t="shared" si="11"/>
        <v>-100</v>
      </c>
      <c r="K25" s="205">
        <f t="shared" si="12"/>
        <v>-100</v>
      </c>
      <c r="L25" s="13">
        <f>+'International Tourist M.'!X141</f>
        <v>0</v>
      </c>
      <c r="M25" s="13">
        <f>+'International Tourist M.'!Y141</f>
        <v>0</v>
      </c>
      <c r="N25" s="13">
        <f>+'International Tourist M.'!Z141</f>
        <v>0</v>
      </c>
      <c r="O25" s="205">
        <f t="shared" si="13"/>
        <v>0</v>
      </c>
      <c r="P25" s="205">
        <f t="shared" si="14"/>
        <v>0</v>
      </c>
      <c r="Q25" s="13">
        <f>+'International Tourist M.'!C103</f>
        <v>2</v>
      </c>
      <c r="R25" s="13">
        <f>+'International Tourist M.'!D103</f>
        <v>0</v>
      </c>
      <c r="S25" s="13">
        <f>+'International Tourist M.'!E103</f>
        <v>0</v>
      </c>
      <c r="T25" s="205">
        <f t="shared" si="15"/>
        <v>-100</v>
      </c>
      <c r="U25" s="205">
        <f t="shared" si="16"/>
        <v>0</v>
      </c>
    </row>
    <row r="26" spans="1:21" ht="21" x14ac:dyDescent="0.6">
      <c r="A26" s="47" t="s">
        <v>104</v>
      </c>
      <c r="B26" s="13">
        <f>+'International Tourist M.'!X85</f>
        <v>23</v>
      </c>
      <c r="C26" s="13">
        <f>+'International Tourist M.'!Y85</f>
        <v>6</v>
      </c>
      <c r="D26" s="13">
        <f>+'International Tourist M.'!Z85</f>
        <v>0</v>
      </c>
      <c r="E26" s="205">
        <f t="shared" si="9"/>
        <v>-100</v>
      </c>
      <c r="F26" s="205">
        <f t="shared" si="10"/>
        <v>-100</v>
      </c>
      <c r="G26" s="13">
        <f>+'International Tourist M.'!U10</f>
        <v>81</v>
      </c>
      <c r="H26" s="13">
        <f>+'International Tourist M.'!V10</f>
        <v>26</v>
      </c>
      <c r="I26" s="13">
        <f>+'International Tourist M.'!W10</f>
        <v>0</v>
      </c>
      <c r="J26" s="205">
        <f t="shared" si="11"/>
        <v>-100</v>
      </c>
      <c r="K26" s="205">
        <f t="shared" si="12"/>
        <v>-100</v>
      </c>
      <c r="L26" s="13">
        <f>+'International Tourist M.'!X142</f>
        <v>0</v>
      </c>
      <c r="M26" s="13">
        <f>+'International Tourist M.'!Y142</f>
        <v>0</v>
      </c>
      <c r="N26" s="13">
        <f>+'International Tourist M.'!Z142</f>
        <v>0</v>
      </c>
      <c r="O26" s="205">
        <f t="shared" si="13"/>
        <v>0</v>
      </c>
      <c r="P26" s="205">
        <f t="shared" si="14"/>
        <v>0</v>
      </c>
      <c r="Q26" s="13">
        <f>+'International Tourist M.'!C104</f>
        <v>3</v>
      </c>
      <c r="R26" s="13">
        <f>+'International Tourist M.'!D104</f>
        <v>37</v>
      </c>
      <c r="S26" s="13">
        <f>+'International Tourist M.'!E104</f>
        <v>0</v>
      </c>
      <c r="T26" s="205">
        <f t="shared" si="15"/>
        <v>-100</v>
      </c>
      <c r="U26" s="205">
        <f t="shared" si="16"/>
        <v>-100</v>
      </c>
    </row>
    <row r="27" spans="1:21" ht="21" x14ac:dyDescent="0.6">
      <c r="A27" s="47" t="s">
        <v>105</v>
      </c>
      <c r="B27" s="13">
        <f>+'International Tourist M.'!X86</f>
        <v>2</v>
      </c>
      <c r="C27" s="13">
        <f>+'International Tourist M.'!Y86</f>
        <v>0</v>
      </c>
      <c r="D27" s="13">
        <f>+'International Tourist M.'!Z86</f>
        <v>0</v>
      </c>
      <c r="E27" s="205">
        <f t="shared" si="9"/>
        <v>-100</v>
      </c>
      <c r="F27" s="205">
        <f t="shared" si="10"/>
        <v>0</v>
      </c>
      <c r="G27" s="13">
        <f>+'International Tourist M.'!U11</f>
        <v>24</v>
      </c>
      <c r="H27" s="13">
        <f>+'International Tourist M.'!V11</f>
        <v>9</v>
      </c>
      <c r="I27" s="13">
        <f>+'International Tourist M.'!W11</f>
        <v>0</v>
      </c>
      <c r="J27" s="205">
        <f t="shared" si="11"/>
        <v>-100</v>
      </c>
      <c r="K27" s="205">
        <f t="shared" si="12"/>
        <v>-100</v>
      </c>
      <c r="L27" s="13">
        <f>+'International Tourist M.'!X143</f>
        <v>0</v>
      </c>
      <c r="M27" s="13">
        <f>+'International Tourist M.'!Y143</f>
        <v>0</v>
      </c>
      <c r="N27" s="13">
        <f>+'International Tourist M.'!Z143</f>
        <v>0</v>
      </c>
      <c r="O27" s="205">
        <f t="shared" si="13"/>
        <v>0</v>
      </c>
      <c r="P27" s="205">
        <f t="shared" si="14"/>
        <v>0</v>
      </c>
      <c r="Q27" s="13">
        <f>+'International Tourist M.'!C105</f>
        <v>0</v>
      </c>
      <c r="R27" s="13">
        <f>+'International Tourist M.'!D105</f>
        <v>87</v>
      </c>
      <c r="S27" s="13">
        <f>+'International Tourist M.'!E105</f>
        <v>0</v>
      </c>
      <c r="T27" s="205">
        <f t="shared" si="15"/>
        <v>0</v>
      </c>
      <c r="U27" s="205">
        <f t="shared" si="16"/>
        <v>-100</v>
      </c>
    </row>
    <row r="28" spans="1:21" ht="21" x14ac:dyDescent="0.6">
      <c r="A28" s="47" t="s">
        <v>106</v>
      </c>
      <c r="B28" s="13">
        <f>+'International Tourist M.'!X87</f>
        <v>0</v>
      </c>
      <c r="C28" s="13">
        <f>+'International Tourist M.'!Y87</f>
        <v>0</v>
      </c>
      <c r="D28" s="13">
        <f>+'International Tourist M.'!Z87</f>
        <v>0</v>
      </c>
      <c r="E28" s="205">
        <f t="shared" si="9"/>
        <v>0</v>
      </c>
      <c r="F28" s="205">
        <f t="shared" si="10"/>
        <v>0</v>
      </c>
      <c r="G28" s="13">
        <f>+'International Tourist M.'!U12</f>
        <v>19</v>
      </c>
      <c r="H28" s="13">
        <f>+'International Tourist M.'!V12</f>
        <v>9</v>
      </c>
      <c r="I28" s="13">
        <f>+'International Tourist M.'!W12</f>
        <v>0</v>
      </c>
      <c r="J28" s="205">
        <f t="shared" si="11"/>
        <v>-100</v>
      </c>
      <c r="K28" s="205">
        <f t="shared" si="12"/>
        <v>-100</v>
      </c>
      <c r="L28" s="13">
        <f>+'International Tourist M.'!X144</f>
        <v>0</v>
      </c>
      <c r="M28" s="13">
        <f>+'International Tourist M.'!Y144</f>
        <v>0</v>
      </c>
      <c r="N28" s="13">
        <f>+'International Tourist M.'!Z144</f>
        <v>0</v>
      </c>
      <c r="O28" s="205">
        <f t="shared" si="13"/>
        <v>0</v>
      </c>
      <c r="P28" s="205">
        <f t="shared" si="14"/>
        <v>0</v>
      </c>
      <c r="Q28" s="13">
        <f>+'International Tourist M.'!C106</f>
        <v>0</v>
      </c>
      <c r="R28" s="13">
        <f>+'International Tourist M.'!D106</f>
        <v>0</v>
      </c>
      <c r="S28" s="13">
        <f>+'International Tourist M.'!E106</f>
        <v>0</v>
      </c>
      <c r="T28" s="205">
        <f t="shared" si="15"/>
        <v>0</v>
      </c>
      <c r="U28" s="205">
        <f t="shared" si="16"/>
        <v>0</v>
      </c>
    </row>
    <row r="29" spans="1:21" ht="21" x14ac:dyDescent="0.6">
      <c r="A29" s="47" t="s">
        <v>107</v>
      </c>
      <c r="B29" s="13">
        <f>+'International Tourist M.'!X88</f>
        <v>4</v>
      </c>
      <c r="C29" s="13">
        <f>+'International Tourist M.'!Y88</f>
        <v>0</v>
      </c>
      <c r="D29" s="13">
        <f>+'International Tourist M.'!Z88</f>
        <v>0</v>
      </c>
      <c r="E29" s="205">
        <f t="shared" si="9"/>
        <v>-100</v>
      </c>
      <c r="F29" s="205">
        <f t="shared" si="10"/>
        <v>0</v>
      </c>
      <c r="G29" s="13">
        <f>+'International Tourist M.'!U13</f>
        <v>44</v>
      </c>
      <c r="H29" s="13">
        <f>+'International Tourist M.'!V13</f>
        <v>18</v>
      </c>
      <c r="I29" s="13">
        <f>+'International Tourist M.'!W13</f>
        <v>0</v>
      </c>
      <c r="J29" s="205">
        <f t="shared" si="11"/>
        <v>-100</v>
      </c>
      <c r="K29" s="205">
        <f t="shared" si="12"/>
        <v>-100</v>
      </c>
      <c r="L29" s="13">
        <f>+'International Tourist M.'!X145</f>
        <v>2</v>
      </c>
      <c r="M29" s="13">
        <f>+'International Tourist M.'!Y145</f>
        <v>0</v>
      </c>
      <c r="N29" s="13">
        <f>+'International Tourist M.'!Z145</f>
        <v>0</v>
      </c>
      <c r="O29" s="205">
        <f t="shared" si="13"/>
        <v>-100</v>
      </c>
      <c r="P29" s="205">
        <f t="shared" si="14"/>
        <v>0</v>
      </c>
      <c r="Q29" s="13">
        <f>+'International Tourist M.'!C107</f>
        <v>0</v>
      </c>
      <c r="R29" s="13">
        <f>+'International Tourist M.'!D107</f>
        <v>0</v>
      </c>
      <c r="S29" s="13">
        <f>+'International Tourist M.'!E107</f>
        <v>0</v>
      </c>
      <c r="T29" s="205">
        <f t="shared" si="15"/>
        <v>0</v>
      </c>
      <c r="U29" s="205">
        <f t="shared" si="16"/>
        <v>0</v>
      </c>
    </row>
    <row r="30" spans="1:21" ht="21" x14ac:dyDescent="0.6">
      <c r="A30" s="47" t="s">
        <v>108</v>
      </c>
      <c r="B30" s="13">
        <f>+'International Tourist M.'!X89</f>
        <v>33</v>
      </c>
      <c r="C30" s="13">
        <f>+'International Tourist M.'!Y89</f>
        <v>0</v>
      </c>
      <c r="D30" s="13">
        <f>+'International Tourist M.'!Z89</f>
        <v>0</v>
      </c>
      <c r="E30" s="205">
        <f t="shared" si="9"/>
        <v>-100</v>
      </c>
      <c r="F30" s="205">
        <f t="shared" si="10"/>
        <v>0</v>
      </c>
      <c r="G30" s="13">
        <f>+'International Tourist M.'!U14</f>
        <v>38</v>
      </c>
      <c r="H30" s="13">
        <f>+'International Tourist M.'!V14</f>
        <v>16</v>
      </c>
      <c r="I30" s="13">
        <f>+'International Tourist M.'!W14</f>
        <v>0</v>
      </c>
      <c r="J30" s="205">
        <f t="shared" si="11"/>
        <v>-100</v>
      </c>
      <c r="K30" s="205">
        <f t="shared" si="12"/>
        <v>-100</v>
      </c>
      <c r="L30" s="13">
        <f>+'International Tourist M.'!X146</f>
        <v>0</v>
      </c>
      <c r="M30" s="13">
        <f>+'International Tourist M.'!Y146</f>
        <v>0</v>
      </c>
      <c r="N30" s="13">
        <f>+'International Tourist M.'!Z146</f>
        <v>0</v>
      </c>
      <c r="O30" s="205">
        <f t="shared" si="13"/>
        <v>0</v>
      </c>
      <c r="P30" s="205">
        <f t="shared" si="14"/>
        <v>0</v>
      </c>
      <c r="Q30" s="13">
        <f>+'International Tourist M.'!C108</f>
        <v>0</v>
      </c>
      <c r="R30" s="13">
        <f>+'International Tourist M.'!D108</f>
        <v>0</v>
      </c>
      <c r="S30" s="13">
        <f>+'International Tourist M.'!E108</f>
        <v>0</v>
      </c>
      <c r="T30" s="205">
        <f t="shared" si="15"/>
        <v>0</v>
      </c>
      <c r="U30" s="205">
        <f t="shared" si="16"/>
        <v>0</v>
      </c>
    </row>
    <row r="31" spans="1:21" ht="21" x14ac:dyDescent="0.6">
      <c r="A31" s="47" t="s">
        <v>109</v>
      </c>
      <c r="B31" s="13">
        <f>+'International Tourist M.'!X90</f>
        <v>8</v>
      </c>
      <c r="C31" s="13">
        <f>+'International Tourist M.'!Y90</f>
        <v>25</v>
      </c>
      <c r="D31" s="13">
        <f>+'International Tourist M.'!Z90</f>
        <v>0</v>
      </c>
      <c r="E31" s="205">
        <f t="shared" si="9"/>
        <v>-100</v>
      </c>
      <c r="F31" s="205">
        <f t="shared" si="10"/>
        <v>-100</v>
      </c>
      <c r="G31" s="13">
        <f>+'International Tourist M.'!U15</f>
        <v>12</v>
      </c>
      <c r="H31" s="13">
        <f>+'International Tourist M.'!V15</f>
        <v>10</v>
      </c>
      <c r="I31" s="13">
        <f>+'International Tourist M.'!W15</f>
        <v>0</v>
      </c>
      <c r="J31" s="205">
        <f t="shared" si="11"/>
        <v>-100</v>
      </c>
      <c r="K31" s="205">
        <f t="shared" si="12"/>
        <v>-100</v>
      </c>
      <c r="L31" s="13">
        <f>+'International Tourist M.'!X147</f>
        <v>0</v>
      </c>
      <c r="M31" s="13">
        <f>+'International Tourist M.'!Y147</f>
        <v>2</v>
      </c>
      <c r="N31" s="13">
        <f>+'International Tourist M.'!Z147</f>
        <v>0</v>
      </c>
      <c r="O31" s="205">
        <f t="shared" si="13"/>
        <v>0</v>
      </c>
      <c r="P31" s="205">
        <f t="shared" si="14"/>
        <v>-100</v>
      </c>
      <c r="Q31" s="13">
        <f>+'International Tourist M.'!C109</f>
        <v>0</v>
      </c>
      <c r="R31" s="13">
        <f>+'International Tourist M.'!D109</f>
        <v>0</v>
      </c>
      <c r="S31" s="13">
        <f>+'International Tourist M.'!E109</f>
        <v>0</v>
      </c>
      <c r="T31" s="205">
        <f t="shared" si="15"/>
        <v>0</v>
      </c>
      <c r="U31" s="205">
        <f t="shared" si="16"/>
        <v>0</v>
      </c>
    </row>
    <row r="32" spans="1:21" ht="21" x14ac:dyDescent="0.6">
      <c r="A32" s="47" t="s">
        <v>125</v>
      </c>
      <c r="B32" s="13">
        <f>+'International Tourist M.'!X91</f>
        <v>0</v>
      </c>
      <c r="C32" s="13">
        <f>+'International Tourist M.'!Y91</f>
        <v>0</v>
      </c>
      <c r="D32" s="13">
        <f>+'International Tourist M.'!Z91</f>
        <v>0</v>
      </c>
      <c r="E32" s="205">
        <f t="shared" si="9"/>
        <v>0</v>
      </c>
      <c r="F32" s="205">
        <f t="shared" si="10"/>
        <v>0</v>
      </c>
      <c r="G32" s="13">
        <f>+'International Tourist M.'!U16</f>
        <v>4</v>
      </c>
      <c r="H32" s="13">
        <f>+'International Tourist M.'!V16</f>
        <v>1</v>
      </c>
      <c r="I32" s="13">
        <f>+'International Tourist M.'!W16</f>
        <v>0</v>
      </c>
      <c r="J32" s="205">
        <f t="shared" si="11"/>
        <v>-100</v>
      </c>
      <c r="K32" s="205">
        <f t="shared" si="12"/>
        <v>-100</v>
      </c>
      <c r="L32" s="13">
        <f>+'International Tourist M.'!X148</f>
        <v>0</v>
      </c>
      <c r="M32" s="13">
        <f>+'International Tourist M.'!Y148</f>
        <v>0</v>
      </c>
      <c r="N32" s="13">
        <f>+'International Tourist M.'!Z148</f>
        <v>0</v>
      </c>
      <c r="O32" s="205">
        <f t="shared" si="13"/>
        <v>0</v>
      </c>
      <c r="P32" s="205">
        <f t="shared" si="14"/>
        <v>0</v>
      </c>
      <c r="Q32" s="13">
        <f>+'International Tourist M.'!C110</f>
        <v>0</v>
      </c>
      <c r="R32" s="13">
        <f>+'International Tourist M.'!D110</f>
        <v>0</v>
      </c>
      <c r="S32" s="13">
        <f>+'International Tourist M.'!E110</f>
        <v>0</v>
      </c>
      <c r="T32" s="205">
        <f t="shared" si="15"/>
        <v>0</v>
      </c>
      <c r="U32" s="205">
        <f t="shared" si="16"/>
        <v>0</v>
      </c>
    </row>
    <row r="33" spans="1:21" ht="21" x14ac:dyDescent="0.6">
      <c r="A33" s="47" t="s">
        <v>110</v>
      </c>
      <c r="B33" s="13">
        <f>+'International Tourist M.'!X92</f>
        <v>0</v>
      </c>
      <c r="C33" s="13">
        <f>+'International Tourist M.'!Y92</f>
        <v>0</v>
      </c>
      <c r="D33" s="13">
        <f>+'International Tourist M.'!Z92</f>
        <v>0</v>
      </c>
      <c r="E33" s="205">
        <f t="shared" si="9"/>
        <v>0</v>
      </c>
      <c r="F33" s="205">
        <f t="shared" si="10"/>
        <v>0</v>
      </c>
      <c r="G33" s="13">
        <f>+'International Tourist M.'!U17</f>
        <v>4</v>
      </c>
      <c r="H33" s="13">
        <f>+'International Tourist M.'!V17</f>
        <v>17</v>
      </c>
      <c r="I33" s="13">
        <f>+'International Tourist M.'!W17</f>
        <v>0</v>
      </c>
      <c r="J33" s="205">
        <f t="shared" si="11"/>
        <v>-100</v>
      </c>
      <c r="K33" s="205">
        <f t="shared" si="12"/>
        <v>-100</v>
      </c>
      <c r="L33" s="13">
        <f>+'International Tourist M.'!X149</f>
        <v>0</v>
      </c>
      <c r="M33" s="13">
        <f>+'International Tourist M.'!Y149</f>
        <v>0</v>
      </c>
      <c r="N33" s="13">
        <f>+'International Tourist M.'!Z149</f>
        <v>0</v>
      </c>
      <c r="O33" s="205">
        <f t="shared" si="13"/>
        <v>0</v>
      </c>
      <c r="P33" s="205">
        <f t="shared" si="14"/>
        <v>0</v>
      </c>
      <c r="Q33" s="13">
        <f>+'International Tourist M.'!C111</f>
        <v>21</v>
      </c>
      <c r="R33" s="13">
        <f>+'International Tourist M.'!D111</f>
        <v>0</v>
      </c>
      <c r="S33" s="13">
        <f>+'International Tourist M.'!E111</f>
        <v>0</v>
      </c>
      <c r="T33" s="205">
        <f t="shared" si="15"/>
        <v>-100</v>
      </c>
      <c r="U33" s="205">
        <f t="shared" si="16"/>
        <v>0</v>
      </c>
    </row>
    <row r="34" spans="1:21" ht="21" x14ac:dyDescent="0.6">
      <c r="A34" s="47" t="s">
        <v>111</v>
      </c>
      <c r="B34" s="13">
        <f>+'International Tourist M.'!X93</f>
        <v>1</v>
      </c>
      <c r="C34" s="13">
        <f>+'International Tourist M.'!Y93</f>
        <v>0</v>
      </c>
      <c r="D34" s="13">
        <f>+'International Tourist M.'!Z93</f>
        <v>0</v>
      </c>
      <c r="E34" s="205">
        <f t="shared" si="9"/>
        <v>-100</v>
      </c>
      <c r="F34" s="205">
        <f t="shared" si="10"/>
        <v>0</v>
      </c>
      <c r="G34" s="13">
        <f>+'International Tourist M.'!U18</f>
        <v>33</v>
      </c>
      <c r="H34" s="13">
        <f>+'International Tourist M.'!V18</f>
        <v>6</v>
      </c>
      <c r="I34" s="13">
        <f>+'International Tourist M.'!W18</f>
        <v>0</v>
      </c>
      <c r="J34" s="205">
        <f t="shared" si="11"/>
        <v>-100</v>
      </c>
      <c r="K34" s="205">
        <f t="shared" si="12"/>
        <v>-100</v>
      </c>
      <c r="L34" s="13">
        <f>+'International Tourist M.'!X150</f>
        <v>0</v>
      </c>
      <c r="M34" s="13">
        <f>+'International Tourist M.'!Y150</f>
        <v>0</v>
      </c>
      <c r="N34" s="13">
        <f>+'International Tourist M.'!Z150</f>
        <v>0</v>
      </c>
      <c r="O34" s="205">
        <f t="shared" si="13"/>
        <v>0</v>
      </c>
      <c r="P34" s="205">
        <f t="shared" si="14"/>
        <v>0</v>
      </c>
      <c r="Q34" s="13">
        <f>+'International Tourist M.'!C112</f>
        <v>10</v>
      </c>
      <c r="R34" s="13">
        <f>+'International Tourist M.'!D112</f>
        <v>1</v>
      </c>
      <c r="S34" s="13">
        <f>+'International Tourist M.'!E112</f>
        <v>0</v>
      </c>
      <c r="T34" s="205">
        <f t="shared" si="15"/>
        <v>-100</v>
      </c>
      <c r="U34" s="205">
        <f t="shared" si="16"/>
        <v>-100</v>
      </c>
    </row>
    <row r="35" spans="1:21" ht="21" x14ac:dyDescent="0.6">
      <c r="A35" s="47" t="s">
        <v>112</v>
      </c>
      <c r="B35" s="13">
        <f>+'International Tourist M.'!X94</f>
        <v>0</v>
      </c>
      <c r="C35" s="13">
        <f>+'International Tourist M.'!Y94</f>
        <v>0</v>
      </c>
      <c r="D35" s="13">
        <f>+'International Tourist M.'!Z94</f>
        <v>0</v>
      </c>
      <c r="E35" s="205">
        <f t="shared" si="9"/>
        <v>0</v>
      </c>
      <c r="F35" s="205">
        <f t="shared" si="10"/>
        <v>0</v>
      </c>
      <c r="G35" s="13">
        <f>+'International Tourist M.'!U19</f>
        <v>51</v>
      </c>
      <c r="H35" s="13">
        <f>+'International Tourist M.'!V19</f>
        <v>1</v>
      </c>
      <c r="I35" s="13">
        <f>+'International Tourist M.'!W19</f>
        <v>0</v>
      </c>
      <c r="J35" s="205">
        <f t="shared" si="11"/>
        <v>-100</v>
      </c>
      <c r="K35" s="205">
        <f t="shared" si="12"/>
        <v>-100</v>
      </c>
      <c r="L35" s="13">
        <f>+'International Tourist M.'!X151</f>
        <v>0</v>
      </c>
      <c r="M35" s="13">
        <f>+'International Tourist M.'!Y151</f>
        <v>0</v>
      </c>
      <c r="N35" s="13">
        <f>+'International Tourist M.'!Z151</f>
        <v>0</v>
      </c>
      <c r="O35" s="205">
        <f t="shared" si="13"/>
        <v>0</v>
      </c>
      <c r="P35" s="205">
        <f t="shared" si="14"/>
        <v>0</v>
      </c>
      <c r="Q35" s="13">
        <f>+'International Tourist M.'!C113</f>
        <v>2</v>
      </c>
      <c r="R35" s="13">
        <f>+'International Tourist M.'!D113</f>
        <v>0</v>
      </c>
      <c r="S35" s="13">
        <f>+'International Tourist M.'!E113</f>
        <v>0</v>
      </c>
      <c r="T35" s="205">
        <f t="shared" si="15"/>
        <v>-100</v>
      </c>
      <c r="U35" s="205">
        <f t="shared" si="16"/>
        <v>0</v>
      </c>
    </row>
    <row r="36" spans="1:21" ht="21" x14ac:dyDescent="0.6">
      <c r="A36" s="47" t="s">
        <v>113</v>
      </c>
      <c r="B36" s="14">
        <f>SUM(B24:B35)</f>
        <v>94</v>
      </c>
      <c r="C36" s="14">
        <f>SUM(C24:C35)</f>
        <v>31</v>
      </c>
      <c r="D36" s="14">
        <f>SUM(D24:D35)</f>
        <v>0</v>
      </c>
      <c r="E36" s="205">
        <f t="shared" si="9"/>
        <v>-100</v>
      </c>
      <c r="F36" s="205">
        <f t="shared" si="10"/>
        <v>-100</v>
      </c>
      <c r="G36" s="14">
        <f>SUM(G24:G35)</f>
        <v>385</v>
      </c>
      <c r="H36" s="14">
        <f>SUM(H24:H35)</f>
        <v>244</v>
      </c>
      <c r="I36" s="14">
        <f>SUM(I24:I35)</f>
        <v>0</v>
      </c>
      <c r="J36" s="205">
        <f t="shared" si="11"/>
        <v>-100</v>
      </c>
      <c r="K36" s="205">
        <f t="shared" si="12"/>
        <v>-100</v>
      </c>
      <c r="L36" s="14">
        <f>SUM(L24:L35)</f>
        <v>2</v>
      </c>
      <c r="M36" s="14">
        <f>SUM(M24:M35)</f>
        <v>4</v>
      </c>
      <c r="N36" s="14">
        <f>SUM(N24:N35)</f>
        <v>0</v>
      </c>
      <c r="O36" s="205">
        <f t="shared" si="13"/>
        <v>-100</v>
      </c>
      <c r="P36" s="205">
        <f t="shared" si="14"/>
        <v>-100</v>
      </c>
      <c r="Q36" s="14">
        <f>SUM(Q24:Q35)</f>
        <v>44</v>
      </c>
      <c r="R36" s="14">
        <f>SUM(R24:R35)</f>
        <v>125</v>
      </c>
      <c r="S36" s="14">
        <f>SUM(S24:S35)</f>
        <v>0</v>
      </c>
      <c r="T36" s="205">
        <f t="shared" si="15"/>
        <v>-100</v>
      </c>
      <c r="U36" s="205">
        <f t="shared" si="16"/>
        <v>-100</v>
      </c>
    </row>
    <row r="38" spans="1:21" ht="23.4" x14ac:dyDescent="0.6">
      <c r="A38" s="18"/>
      <c r="B38" s="11"/>
      <c r="C38" s="12"/>
      <c r="D38" s="12"/>
      <c r="E38" s="11"/>
      <c r="F38" s="11"/>
      <c r="G38" s="11"/>
      <c r="H38" s="12"/>
      <c r="I38" s="12"/>
      <c r="J38" s="11"/>
      <c r="K38" s="11"/>
      <c r="L38" s="11"/>
      <c r="M38" s="12"/>
      <c r="N38" s="12"/>
      <c r="O38" s="11"/>
      <c r="P38" s="11"/>
      <c r="Q38" s="11"/>
      <c r="R38" s="12"/>
      <c r="S38" s="12"/>
      <c r="T38" s="11"/>
      <c r="U38" s="11"/>
    </row>
    <row r="39" spans="1:21" ht="23.4" x14ac:dyDescent="0.6">
      <c r="A39" s="18"/>
      <c r="B39" s="11"/>
      <c r="C39" s="12"/>
      <c r="D39" s="12"/>
      <c r="E39" s="11"/>
      <c r="F39" s="11"/>
      <c r="G39" s="11"/>
      <c r="H39" s="12"/>
      <c r="I39" s="12"/>
      <c r="J39" s="11"/>
      <c r="K39" s="11"/>
      <c r="L39" s="11"/>
      <c r="M39" s="12"/>
      <c r="N39" s="12"/>
      <c r="O39" s="11"/>
      <c r="P39" s="11"/>
      <c r="Q39" s="11"/>
      <c r="R39" s="12"/>
      <c r="S39" s="12"/>
      <c r="T39" s="11"/>
      <c r="U39" s="11"/>
    </row>
    <row r="40" spans="1:21" ht="23.4" x14ac:dyDescent="0.6">
      <c r="A40" s="18"/>
      <c r="B40" s="11"/>
      <c r="C40" s="12"/>
      <c r="D40" s="12"/>
      <c r="E40" s="11"/>
      <c r="F40" s="11"/>
      <c r="G40" s="11"/>
      <c r="H40" s="12"/>
      <c r="I40" s="12"/>
      <c r="J40" s="11"/>
      <c r="K40" s="11"/>
      <c r="L40" s="11"/>
      <c r="M40" s="12"/>
      <c r="N40" s="12"/>
      <c r="O40" s="11"/>
      <c r="P40" s="11"/>
      <c r="Q40" s="11"/>
      <c r="R40" s="12"/>
      <c r="S40" s="12"/>
      <c r="T40" s="11"/>
      <c r="U40" s="11"/>
    </row>
    <row r="41" spans="1:21" ht="23.4" x14ac:dyDescent="0.6">
      <c r="A41" s="18"/>
      <c r="B41" s="11"/>
      <c r="C41" s="12"/>
      <c r="D41" s="12"/>
      <c r="E41" s="11"/>
      <c r="F41" s="11"/>
      <c r="G41" s="11"/>
      <c r="H41" s="12"/>
      <c r="I41" s="12"/>
      <c r="J41" s="11"/>
      <c r="K41" s="11"/>
      <c r="L41" s="11"/>
      <c r="M41" s="12"/>
      <c r="N41" s="12"/>
      <c r="O41" s="11"/>
      <c r="P41" s="11"/>
      <c r="Q41" s="11"/>
      <c r="R41" s="12"/>
      <c r="S41" s="12"/>
      <c r="T41" s="11"/>
      <c r="U41" s="11"/>
    </row>
    <row r="42" spans="1:21" ht="21" customHeight="1" x14ac:dyDescent="0.55000000000000004">
      <c r="A42" s="336" t="s">
        <v>101</v>
      </c>
      <c r="B42" s="359" t="s">
        <v>80</v>
      </c>
      <c r="C42" s="359"/>
      <c r="D42" s="360"/>
      <c r="E42" s="76" t="s">
        <v>147</v>
      </c>
      <c r="F42" s="76" t="s">
        <v>147</v>
      </c>
      <c r="G42" s="359" t="s">
        <v>75</v>
      </c>
      <c r="H42" s="359"/>
      <c r="I42" s="360"/>
      <c r="J42" s="76" t="s">
        <v>147</v>
      </c>
      <c r="K42" s="76" t="s">
        <v>147</v>
      </c>
      <c r="L42" s="359" t="s">
        <v>72</v>
      </c>
      <c r="M42" s="359"/>
      <c r="N42" s="360"/>
      <c r="O42" s="76" t="s">
        <v>147</v>
      </c>
      <c r="P42" s="76" t="s">
        <v>147</v>
      </c>
      <c r="Q42" s="359" t="s">
        <v>52</v>
      </c>
      <c r="R42" s="359"/>
      <c r="S42" s="360"/>
      <c r="T42" s="76" t="s">
        <v>147</v>
      </c>
      <c r="U42" s="76" t="s">
        <v>147</v>
      </c>
    </row>
    <row r="43" spans="1:21" ht="20.399999999999999" x14ac:dyDescent="0.55000000000000004">
      <c r="A43" s="337"/>
      <c r="B43" s="34">
        <v>2018</v>
      </c>
      <c r="C43" s="34">
        <v>2019</v>
      </c>
      <c r="D43" s="34">
        <v>2020</v>
      </c>
      <c r="E43" s="10" t="s">
        <v>350</v>
      </c>
      <c r="F43" s="10" t="s">
        <v>351</v>
      </c>
      <c r="G43" s="34">
        <v>2018</v>
      </c>
      <c r="H43" s="34">
        <v>2019</v>
      </c>
      <c r="I43" s="34">
        <v>2020</v>
      </c>
      <c r="J43" s="10" t="s">
        <v>350</v>
      </c>
      <c r="K43" s="10" t="s">
        <v>351</v>
      </c>
      <c r="L43" s="34">
        <v>2018</v>
      </c>
      <c r="M43" s="34">
        <v>2019</v>
      </c>
      <c r="N43" s="34">
        <v>2020</v>
      </c>
      <c r="O43" s="10" t="s">
        <v>350</v>
      </c>
      <c r="P43" s="10" t="s">
        <v>351</v>
      </c>
      <c r="Q43" s="34">
        <v>2018</v>
      </c>
      <c r="R43" s="34">
        <v>2019</v>
      </c>
      <c r="S43" s="34">
        <v>2020</v>
      </c>
      <c r="T43" s="10" t="s">
        <v>350</v>
      </c>
      <c r="U43" s="10" t="s">
        <v>351</v>
      </c>
    </row>
    <row r="44" spans="1:21" ht="21" x14ac:dyDescent="0.6">
      <c r="A44" s="46" t="s">
        <v>102</v>
      </c>
      <c r="B44" s="13">
        <f>+'International Tourist M.'!U159</f>
        <v>0</v>
      </c>
      <c r="C44" s="13">
        <f>+'International Tourist M.'!V159</f>
        <v>0</v>
      </c>
      <c r="D44" s="13">
        <f>+'International Tourist M.'!W159</f>
        <v>0</v>
      </c>
      <c r="E44" s="205">
        <f t="shared" ref="E44:E56" si="17">IFERROR(((D44-B44)/B44*100),0)</f>
        <v>0</v>
      </c>
      <c r="F44" s="205">
        <f t="shared" ref="F44:F56" si="18">IFERROR(((D44-C44)/C44*100),0)</f>
        <v>0</v>
      </c>
      <c r="G44" s="13">
        <f>+'International Tourist M.'!O140</f>
        <v>0</v>
      </c>
      <c r="H44" s="13">
        <f>+'International Tourist M.'!P140</f>
        <v>26</v>
      </c>
      <c r="I44" s="13">
        <f>+'International Tourist M.'!Q140</f>
        <v>0</v>
      </c>
      <c r="J44" s="205">
        <f t="shared" ref="J44:J56" si="19">IFERROR(((I44-G44)/G44*100),0)</f>
        <v>0</v>
      </c>
      <c r="K44" s="205">
        <f t="shared" ref="K44:K56" si="20">IFERROR(((I44-H44)/H44*100),0)</f>
        <v>-100</v>
      </c>
      <c r="L44" s="13">
        <f>+'International Tourist M.'!AA121</f>
        <v>41</v>
      </c>
      <c r="M44" s="13">
        <f>+'International Tourist M.'!AB121</f>
        <v>23</v>
      </c>
      <c r="N44" s="13">
        <f>+'International Tourist M.'!AC121</f>
        <v>159</v>
      </c>
      <c r="O44" s="205">
        <f t="shared" ref="O44:O56" si="21">IFERROR(((N44-L44)/L44*100),0)</f>
        <v>287.80487804878049</v>
      </c>
      <c r="P44" s="205">
        <f t="shared" ref="P44:P56" si="22">IFERROR(((N44-M44)/M44*100),0)</f>
        <v>591.30434782608688</v>
      </c>
      <c r="Q44" s="13">
        <f>+'International Tourist M.'!L83</f>
        <v>16</v>
      </c>
      <c r="R44" s="13">
        <f>+'International Tourist M.'!M83</f>
        <v>0</v>
      </c>
      <c r="S44" s="13">
        <f>+'International Tourist M.'!N83</f>
        <v>17</v>
      </c>
      <c r="T44" s="205">
        <f t="shared" ref="T44:T56" si="23">IFERROR(((S44-Q44)/Q44*100),0)</f>
        <v>6.25</v>
      </c>
      <c r="U44" s="205">
        <f t="shared" ref="U44:U56" si="24">IFERROR(((S44-R44)/R44*100),0)</f>
        <v>0</v>
      </c>
    </row>
    <row r="45" spans="1:21" ht="21" x14ac:dyDescent="0.6">
      <c r="A45" s="47" t="s">
        <v>103</v>
      </c>
      <c r="B45" s="13">
        <f>+'International Tourist M.'!U160</f>
        <v>0</v>
      </c>
      <c r="C45" s="13">
        <f>+'International Tourist M.'!V160</f>
        <v>0</v>
      </c>
      <c r="D45" s="13">
        <f>+'International Tourist M.'!W160</f>
        <v>0</v>
      </c>
      <c r="E45" s="205">
        <f t="shared" si="17"/>
        <v>0</v>
      </c>
      <c r="F45" s="205">
        <f t="shared" si="18"/>
        <v>0</v>
      </c>
      <c r="G45" s="13">
        <f>+'International Tourist M.'!O141</f>
        <v>0</v>
      </c>
      <c r="H45" s="13">
        <f>+'International Tourist M.'!P141</f>
        <v>0</v>
      </c>
      <c r="I45" s="13">
        <f>+'International Tourist M.'!Q141</f>
        <v>0</v>
      </c>
      <c r="J45" s="205">
        <f t="shared" si="19"/>
        <v>0</v>
      </c>
      <c r="K45" s="205">
        <f t="shared" si="20"/>
        <v>0</v>
      </c>
      <c r="L45" s="13">
        <f>+'International Tourist M.'!AA122</f>
        <v>92</v>
      </c>
      <c r="M45" s="13">
        <f>+'International Tourist M.'!AB122</f>
        <v>218</v>
      </c>
      <c r="N45" s="13">
        <f>+'International Tourist M.'!AC122</f>
        <v>0</v>
      </c>
      <c r="O45" s="205">
        <f t="shared" si="21"/>
        <v>-100</v>
      </c>
      <c r="P45" s="205">
        <f t="shared" si="22"/>
        <v>-100</v>
      </c>
      <c r="Q45" s="13">
        <f>+'International Tourist M.'!L84</f>
        <v>0</v>
      </c>
      <c r="R45" s="13">
        <f>+'International Tourist M.'!M84</f>
        <v>50</v>
      </c>
      <c r="S45" s="13">
        <f>+'International Tourist M.'!N84</f>
        <v>0</v>
      </c>
      <c r="T45" s="205">
        <f t="shared" si="23"/>
        <v>0</v>
      </c>
      <c r="U45" s="205">
        <f t="shared" si="24"/>
        <v>-100</v>
      </c>
    </row>
    <row r="46" spans="1:21" ht="21" x14ac:dyDescent="0.6">
      <c r="A46" s="47" t="s">
        <v>104</v>
      </c>
      <c r="B46" s="13">
        <f>+'International Tourist M.'!U161</f>
        <v>0</v>
      </c>
      <c r="C46" s="13">
        <f>+'International Tourist M.'!V161</f>
        <v>0</v>
      </c>
      <c r="D46" s="13">
        <f>+'International Tourist M.'!W161</f>
        <v>0</v>
      </c>
      <c r="E46" s="205">
        <f t="shared" si="17"/>
        <v>0</v>
      </c>
      <c r="F46" s="205">
        <f t="shared" si="18"/>
        <v>0</v>
      </c>
      <c r="G46" s="13">
        <f>+'International Tourist M.'!O142</f>
        <v>0</v>
      </c>
      <c r="H46" s="13">
        <f>+'International Tourist M.'!P142</f>
        <v>0</v>
      </c>
      <c r="I46" s="13">
        <f>+'International Tourist M.'!Q142</f>
        <v>0</v>
      </c>
      <c r="J46" s="205">
        <f t="shared" si="19"/>
        <v>0</v>
      </c>
      <c r="K46" s="205">
        <f t="shared" si="20"/>
        <v>0</v>
      </c>
      <c r="L46" s="13">
        <f>+'International Tourist M.'!AA123</f>
        <v>65</v>
      </c>
      <c r="M46" s="13">
        <f>+'International Tourist M.'!AB123</f>
        <v>96</v>
      </c>
      <c r="N46" s="13">
        <f>+'International Tourist M.'!AC123</f>
        <v>0</v>
      </c>
      <c r="O46" s="205">
        <f t="shared" si="21"/>
        <v>-100</v>
      </c>
      <c r="P46" s="205">
        <f t="shared" si="22"/>
        <v>-100</v>
      </c>
      <c r="Q46" s="13">
        <f>+'International Tourist M.'!L85</f>
        <v>2</v>
      </c>
      <c r="R46" s="13">
        <f>+'International Tourist M.'!M85</f>
        <v>0</v>
      </c>
      <c r="S46" s="13">
        <f>+'International Tourist M.'!N85</f>
        <v>0</v>
      </c>
      <c r="T46" s="205">
        <f t="shared" si="23"/>
        <v>-100</v>
      </c>
      <c r="U46" s="205">
        <f t="shared" si="24"/>
        <v>0</v>
      </c>
    </row>
    <row r="47" spans="1:21" ht="21" x14ac:dyDescent="0.6">
      <c r="A47" s="47" t="s">
        <v>105</v>
      </c>
      <c r="B47" s="13">
        <f>+'International Tourist M.'!U162</f>
        <v>0</v>
      </c>
      <c r="C47" s="13">
        <f>+'International Tourist M.'!V162</f>
        <v>0</v>
      </c>
      <c r="D47" s="13">
        <f>+'International Tourist M.'!W162</f>
        <v>0</v>
      </c>
      <c r="E47" s="205">
        <f t="shared" si="17"/>
        <v>0</v>
      </c>
      <c r="F47" s="205">
        <f t="shared" si="18"/>
        <v>0</v>
      </c>
      <c r="G47" s="13">
        <f>+'International Tourist M.'!O143</f>
        <v>9</v>
      </c>
      <c r="H47" s="13">
        <f>+'International Tourist M.'!P143</f>
        <v>0</v>
      </c>
      <c r="I47" s="13">
        <f>+'International Tourist M.'!Q143</f>
        <v>0</v>
      </c>
      <c r="J47" s="205">
        <f t="shared" si="19"/>
        <v>-100</v>
      </c>
      <c r="K47" s="205">
        <f t="shared" si="20"/>
        <v>0</v>
      </c>
      <c r="L47" s="13">
        <f>+'International Tourist M.'!AA124</f>
        <v>81</v>
      </c>
      <c r="M47" s="13">
        <f>+'International Tourist M.'!AB124</f>
        <v>33</v>
      </c>
      <c r="N47" s="13">
        <f>+'International Tourist M.'!AC124</f>
        <v>0</v>
      </c>
      <c r="O47" s="205">
        <f t="shared" si="21"/>
        <v>-100</v>
      </c>
      <c r="P47" s="205">
        <f t="shared" si="22"/>
        <v>-100</v>
      </c>
      <c r="Q47" s="13">
        <f>+'International Tourist M.'!L86</f>
        <v>0</v>
      </c>
      <c r="R47" s="13">
        <f>+'International Tourist M.'!M86</f>
        <v>14</v>
      </c>
      <c r="S47" s="13">
        <f>+'International Tourist M.'!N86</f>
        <v>0</v>
      </c>
      <c r="T47" s="205">
        <f t="shared" si="23"/>
        <v>0</v>
      </c>
      <c r="U47" s="205">
        <f t="shared" si="24"/>
        <v>-100</v>
      </c>
    </row>
    <row r="48" spans="1:21" ht="21" x14ac:dyDescent="0.6">
      <c r="A48" s="47" t="s">
        <v>106</v>
      </c>
      <c r="B48" s="13">
        <f>+'International Tourist M.'!U163</f>
        <v>0</v>
      </c>
      <c r="C48" s="13">
        <f>+'International Tourist M.'!V163</f>
        <v>0</v>
      </c>
      <c r="D48" s="13">
        <f>+'International Tourist M.'!W163</f>
        <v>0</v>
      </c>
      <c r="E48" s="205">
        <f t="shared" si="17"/>
        <v>0</v>
      </c>
      <c r="F48" s="205">
        <f t="shared" si="18"/>
        <v>0</v>
      </c>
      <c r="G48" s="13">
        <f>+'International Tourist M.'!O144</f>
        <v>0</v>
      </c>
      <c r="H48" s="13">
        <f>+'International Tourist M.'!P144</f>
        <v>0</v>
      </c>
      <c r="I48" s="13">
        <f>+'International Tourist M.'!Q144</f>
        <v>0</v>
      </c>
      <c r="J48" s="205">
        <f t="shared" si="19"/>
        <v>0</v>
      </c>
      <c r="K48" s="205">
        <f t="shared" si="20"/>
        <v>0</v>
      </c>
      <c r="L48" s="13">
        <f>+'International Tourist M.'!AA125</f>
        <v>30</v>
      </c>
      <c r="M48" s="13">
        <f>+'International Tourist M.'!AB125</f>
        <v>191</v>
      </c>
      <c r="N48" s="13">
        <f>+'International Tourist M.'!AC125</f>
        <v>0</v>
      </c>
      <c r="O48" s="205">
        <f t="shared" si="21"/>
        <v>-100</v>
      </c>
      <c r="P48" s="205">
        <f t="shared" si="22"/>
        <v>-100</v>
      </c>
      <c r="Q48" s="13">
        <f>+'International Tourist M.'!L87</f>
        <v>2</v>
      </c>
      <c r="R48" s="13">
        <f>+'International Tourist M.'!M87</f>
        <v>0</v>
      </c>
      <c r="S48" s="13">
        <f>+'International Tourist M.'!N87</f>
        <v>0</v>
      </c>
      <c r="T48" s="205">
        <f t="shared" si="23"/>
        <v>-100</v>
      </c>
      <c r="U48" s="205">
        <f t="shared" si="24"/>
        <v>0</v>
      </c>
    </row>
    <row r="49" spans="1:21" ht="21" x14ac:dyDescent="0.6">
      <c r="A49" s="47" t="s">
        <v>107</v>
      </c>
      <c r="B49" s="13">
        <f>+'International Tourist M.'!U164</f>
        <v>0</v>
      </c>
      <c r="C49" s="13">
        <f>+'International Tourist M.'!V164</f>
        <v>0</v>
      </c>
      <c r="D49" s="13">
        <f>+'International Tourist M.'!W164</f>
        <v>0</v>
      </c>
      <c r="E49" s="205">
        <f t="shared" si="17"/>
        <v>0</v>
      </c>
      <c r="F49" s="205">
        <f t="shared" si="18"/>
        <v>0</v>
      </c>
      <c r="G49" s="13">
        <f>+'International Tourist M.'!O145</f>
        <v>1</v>
      </c>
      <c r="H49" s="13">
        <f>+'International Tourist M.'!P145</f>
        <v>0</v>
      </c>
      <c r="I49" s="13">
        <f>+'International Tourist M.'!Q145</f>
        <v>0</v>
      </c>
      <c r="J49" s="205">
        <f t="shared" si="19"/>
        <v>-100</v>
      </c>
      <c r="K49" s="205">
        <f t="shared" si="20"/>
        <v>0</v>
      </c>
      <c r="L49" s="13">
        <f>+'International Tourist M.'!AA126</f>
        <v>155</v>
      </c>
      <c r="M49" s="13">
        <f>+'International Tourist M.'!AB126</f>
        <v>46</v>
      </c>
      <c r="N49" s="13">
        <f>+'International Tourist M.'!AC126</f>
        <v>0</v>
      </c>
      <c r="O49" s="205">
        <f t="shared" si="21"/>
        <v>-100</v>
      </c>
      <c r="P49" s="205">
        <f t="shared" si="22"/>
        <v>-100</v>
      </c>
      <c r="Q49" s="13">
        <f>+'International Tourist M.'!L88</f>
        <v>3</v>
      </c>
      <c r="R49" s="13">
        <f>+'International Tourist M.'!M88</f>
        <v>4</v>
      </c>
      <c r="S49" s="13">
        <f>+'International Tourist M.'!N88</f>
        <v>0</v>
      </c>
      <c r="T49" s="205">
        <f t="shared" si="23"/>
        <v>-100</v>
      </c>
      <c r="U49" s="205">
        <f t="shared" si="24"/>
        <v>-100</v>
      </c>
    </row>
    <row r="50" spans="1:21" ht="21" x14ac:dyDescent="0.6">
      <c r="A50" s="47" t="s">
        <v>108</v>
      </c>
      <c r="B50" s="13">
        <f>+'International Tourist M.'!U165</f>
        <v>0</v>
      </c>
      <c r="C50" s="13">
        <f>+'International Tourist M.'!V165</f>
        <v>0</v>
      </c>
      <c r="D50" s="13">
        <f>+'International Tourist M.'!W165</f>
        <v>0</v>
      </c>
      <c r="E50" s="205">
        <f t="shared" si="17"/>
        <v>0</v>
      </c>
      <c r="F50" s="205">
        <f t="shared" si="18"/>
        <v>0</v>
      </c>
      <c r="G50" s="13">
        <f>+'International Tourist M.'!O146</f>
        <v>0</v>
      </c>
      <c r="H50" s="13">
        <f>+'International Tourist M.'!P146</f>
        <v>0</v>
      </c>
      <c r="I50" s="13">
        <f>+'International Tourist M.'!Q146</f>
        <v>0</v>
      </c>
      <c r="J50" s="205">
        <f t="shared" si="19"/>
        <v>0</v>
      </c>
      <c r="K50" s="205">
        <f t="shared" si="20"/>
        <v>0</v>
      </c>
      <c r="L50" s="13">
        <f>+'International Tourist M.'!AA127</f>
        <v>75</v>
      </c>
      <c r="M50" s="13">
        <f>+'International Tourist M.'!AB127</f>
        <v>222</v>
      </c>
      <c r="N50" s="13">
        <f>+'International Tourist M.'!AC127</f>
        <v>0</v>
      </c>
      <c r="O50" s="205">
        <f t="shared" si="21"/>
        <v>-100</v>
      </c>
      <c r="P50" s="205">
        <f t="shared" si="22"/>
        <v>-100</v>
      </c>
      <c r="Q50" s="13">
        <f>+'International Tourist M.'!L89</f>
        <v>11</v>
      </c>
      <c r="R50" s="13">
        <f>+'International Tourist M.'!M89</f>
        <v>0</v>
      </c>
      <c r="S50" s="13">
        <f>+'International Tourist M.'!N89</f>
        <v>0</v>
      </c>
      <c r="T50" s="205">
        <f t="shared" si="23"/>
        <v>-100</v>
      </c>
      <c r="U50" s="205">
        <f t="shared" si="24"/>
        <v>0</v>
      </c>
    </row>
    <row r="51" spans="1:21" ht="21" x14ac:dyDescent="0.6">
      <c r="A51" s="47" t="s">
        <v>109</v>
      </c>
      <c r="B51" s="13">
        <f>+'International Tourist M.'!U166</f>
        <v>0</v>
      </c>
      <c r="C51" s="13">
        <f>+'International Tourist M.'!V166</f>
        <v>0</v>
      </c>
      <c r="D51" s="13">
        <f>+'International Tourist M.'!W166</f>
        <v>0</v>
      </c>
      <c r="E51" s="205">
        <f t="shared" si="17"/>
        <v>0</v>
      </c>
      <c r="F51" s="205">
        <f t="shared" si="18"/>
        <v>0</v>
      </c>
      <c r="G51" s="13">
        <f>+'International Tourist M.'!O147</f>
        <v>22</v>
      </c>
      <c r="H51" s="13">
        <f>+'International Tourist M.'!P147</f>
        <v>30</v>
      </c>
      <c r="I51" s="13">
        <f>+'International Tourist M.'!Q147</f>
        <v>0</v>
      </c>
      <c r="J51" s="205">
        <f t="shared" si="19"/>
        <v>-100</v>
      </c>
      <c r="K51" s="205">
        <f t="shared" si="20"/>
        <v>-100</v>
      </c>
      <c r="L51" s="13">
        <f>+'International Tourist M.'!AA128</f>
        <v>128</v>
      </c>
      <c r="M51" s="13">
        <f>+'International Tourist M.'!AB128</f>
        <v>202</v>
      </c>
      <c r="N51" s="13">
        <f>+'International Tourist M.'!AC128</f>
        <v>0</v>
      </c>
      <c r="O51" s="205">
        <f t="shared" si="21"/>
        <v>-100</v>
      </c>
      <c r="P51" s="205">
        <f t="shared" si="22"/>
        <v>-100</v>
      </c>
      <c r="Q51" s="13">
        <f>+'International Tourist M.'!L90</f>
        <v>16</v>
      </c>
      <c r="R51" s="13">
        <f>+'International Tourist M.'!M90</f>
        <v>0</v>
      </c>
      <c r="S51" s="13">
        <f>+'International Tourist M.'!N90</f>
        <v>0</v>
      </c>
      <c r="T51" s="205">
        <f t="shared" si="23"/>
        <v>-100</v>
      </c>
      <c r="U51" s="205">
        <f t="shared" si="24"/>
        <v>0</v>
      </c>
    </row>
    <row r="52" spans="1:21" ht="21" x14ac:dyDescent="0.6">
      <c r="A52" s="47" t="s">
        <v>125</v>
      </c>
      <c r="B52" s="13">
        <f>+'International Tourist M.'!U167</f>
        <v>0</v>
      </c>
      <c r="C52" s="13">
        <f>+'International Tourist M.'!V167</f>
        <v>0</v>
      </c>
      <c r="D52" s="13">
        <f>+'International Tourist M.'!W167</f>
        <v>0</v>
      </c>
      <c r="E52" s="205">
        <f t="shared" si="17"/>
        <v>0</v>
      </c>
      <c r="F52" s="205">
        <f t="shared" si="18"/>
        <v>0</v>
      </c>
      <c r="G52" s="13">
        <f>+'International Tourist M.'!O148</f>
        <v>0</v>
      </c>
      <c r="H52" s="13">
        <f>+'International Tourist M.'!P148</f>
        <v>3</v>
      </c>
      <c r="I52" s="13">
        <f>+'International Tourist M.'!Q148</f>
        <v>0</v>
      </c>
      <c r="J52" s="205">
        <f t="shared" si="19"/>
        <v>0</v>
      </c>
      <c r="K52" s="205">
        <f t="shared" si="20"/>
        <v>-100</v>
      </c>
      <c r="L52" s="13">
        <f>+'International Tourist M.'!AA129</f>
        <v>28</v>
      </c>
      <c r="M52" s="13">
        <f>+'International Tourist M.'!AB129</f>
        <v>72</v>
      </c>
      <c r="N52" s="13">
        <f>+'International Tourist M.'!AC129</f>
        <v>0</v>
      </c>
      <c r="O52" s="205">
        <f t="shared" si="21"/>
        <v>-100</v>
      </c>
      <c r="P52" s="205">
        <f t="shared" si="22"/>
        <v>-100</v>
      </c>
      <c r="Q52" s="13">
        <f>+'International Tourist M.'!L91</f>
        <v>1</v>
      </c>
      <c r="R52" s="13">
        <f>+'International Tourist M.'!M91</f>
        <v>0</v>
      </c>
      <c r="S52" s="13">
        <f>+'International Tourist M.'!N91</f>
        <v>0</v>
      </c>
      <c r="T52" s="205">
        <f t="shared" si="23"/>
        <v>-100</v>
      </c>
      <c r="U52" s="205">
        <f t="shared" si="24"/>
        <v>0</v>
      </c>
    </row>
    <row r="53" spans="1:21" ht="21" x14ac:dyDescent="0.6">
      <c r="A53" s="47" t="s">
        <v>110</v>
      </c>
      <c r="B53" s="13">
        <f>+'International Tourist M.'!U168</f>
        <v>0</v>
      </c>
      <c r="C53" s="13">
        <f>+'International Tourist M.'!V168</f>
        <v>35</v>
      </c>
      <c r="D53" s="13">
        <f>+'International Tourist M.'!W168</f>
        <v>0</v>
      </c>
      <c r="E53" s="205">
        <f t="shared" si="17"/>
        <v>0</v>
      </c>
      <c r="F53" s="205">
        <f t="shared" si="18"/>
        <v>-100</v>
      </c>
      <c r="G53" s="13">
        <f>+'International Tourist M.'!O149</f>
        <v>0</v>
      </c>
      <c r="H53" s="13">
        <f>+'International Tourist M.'!P149</f>
        <v>1</v>
      </c>
      <c r="I53" s="13">
        <f>+'International Tourist M.'!Q149</f>
        <v>0</v>
      </c>
      <c r="J53" s="205">
        <f t="shared" si="19"/>
        <v>0</v>
      </c>
      <c r="K53" s="205">
        <f t="shared" si="20"/>
        <v>-100</v>
      </c>
      <c r="L53" s="13">
        <f>+'International Tourist M.'!AA130</f>
        <v>43</v>
      </c>
      <c r="M53" s="13">
        <f>+'International Tourist M.'!AB130</f>
        <v>20</v>
      </c>
      <c r="N53" s="13">
        <f>+'International Tourist M.'!AC130</f>
        <v>0</v>
      </c>
      <c r="O53" s="205">
        <f t="shared" si="21"/>
        <v>-100</v>
      </c>
      <c r="P53" s="205">
        <f t="shared" si="22"/>
        <v>-100</v>
      </c>
      <c r="Q53" s="13">
        <f>+'International Tourist M.'!L92</f>
        <v>2</v>
      </c>
      <c r="R53" s="13">
        <f>+'International Tourist M.'!M92</f>
        <v>25</v>
      </c>
      <c r="S53" s="13">
        <f>+'International Tourist M.'!N92</f>
        <v>0</v>
      </c>
      <c r="T53" s="205">
        <f t="shared" si="23"/>
        <v>-100</v>
      </c>
      <c r="U53" s="205">
        <f t="shared" si="24"/>
        <v>-100</v>
      </c>
    </row>
    <row r="54" spans="1:21" ht="21" x14ac:dyDescent="0.6">
      <c r="A54" s="47" t="s">
        <v>111</v>
      </c>
      <c r="B54" s="13">
        <f>+'International Tourist M.'!U169</f>
        <v>0</v>
      </c>
      <c r="C54" s="13">
        <f>+'International Tourist M.'!V169</f>
        <v>0</v>
      </c>
      <c r="D54" s="13">
        <f>+'International Tourist M.'!W169</f>
        <v>0</v>
      </c>
      <c r="E54" s="205">
        <f t="shared" si="17"/>
        <v>0</v>
      </c>
      <c r="F54" s="205">
        <f t="shared" si="18"/>
        <v>0</v>
      </c>
      <c r="G54" s="13">
        <f>+'International Tourist M.'!O150</f>
        <v>15</v>
      </c>
      <c r="H54" s="13">
        <f>+'International Tourist M.'!P150</f>
        <v>0</v>
      </c>
      <c r="I54" s="13">
        <f>+'International Tourist M.'!Q150</f>
        <v>0</v>
      </c>
      <c r="J54" s="205">
        <f t="shared" si="19"/>
        <v>-100</v>
      </c>
      <c r="K54" s="205">
        <f t="shared" si="20"/>
        <v>0</v>
      </c>
      <c r="L54" s="13">
        <f>+'International Tourist M.'!AA131</f>
        <v>3</v>
      </c>
      <c r="M54" s="13">
        <f>+'International Tourist M.'!AB131</f>
        <v>18</v>
      </c>
      <c r="N54" s="13">
        <f>+'International Tourist M.'!AC131</f>
        <v>0</v>
      </c>
      <c r="O54" s="205">
        <f t="shared" si="21"/>
        <v>-100</v>
      </c>
      <c r="P54" s="205">
        <f t="shared" si="22"/>
        <v>-100</v>
      </c>
      <c r="Q54" s="13">
        <f>+'International Tourist M.'!L93</f>
        <v>34</v>
      </c>
      <c r="R54" s="13">
        <f>+'International Tourist M.'!M93</f>
        <v>0</v>
      </c>
      <c r="S54" s="13">
        <f>+'International Tourist M.'!N93</f>
        <v>0</v>
      </c>
      <c r="T54" s="205">
        <f t="shared" si="23"/>
        <v>-100</v>
      </c>
      <c r="U54" s="205">
        <f t="shared" si="24"/>
        <v>0</v>
      </c>
    </row>
    <row r="55" spans="1:21" ht="21" x14ac:dyDescent="0.6">
      <c r="A55" s="47" t="s">
        <v>112</v>
      </c>
      <c r="B55" s="13">
        <f>+'International Tourist M.'!U170</f>
        <v>0</v>
      </c>
      <c r="C55" s="13">
        <f>+'International Tourist M.'!V170</f>
        <v>0</v>
      </c>
      <c r="D55" s="13">
        <f>+'International Tourist M.'!W170</f>
        <v>0</v>
      </c>
      <c r="E55" s="205">
        <f t="shared" si="17"/>
        <v>0</v>
      </c>
      <c r="F55" s="205">
        <f t="shared" si="18"/>
        <v>0</v>
      </c>
      <c r="G55" s="13">
        <f>+'International Tourist M.'!O151</f>
        <v>5</v>
      </c>
      <c r="H55" s="13">
        <f>+'International Tourist M.'!P151</f>
        <v>0</v>
      </c>
      <c r="I55" s="13">
        <f>+'International Tourist M.'!Q151</f>
        <v>0</v>
      </c>
      <c r="J55" s="205">
        <f t="shared" si="19"/>
        <v>-100</v>
      </c>
      <c r="K55" s="205">
        <f t="shared" si="20"/>
        <v>0</v>
      </c>
      <c r="L55" s="13">
        <f>+'International Tourist M.'!AA132</f>
        <v>2</v>
      </c>
      <c r="M55" s="13">
        <f>+'International Tourist M.'!AB132</f>
        <v>47</v>
      </c>
      <c r="N55" s="13">
        <f>+'International Tourist M.'!AC132</f>
        <v>0</v>
      </c>
      <c r="O55" s="205">
        <f t="shared" si="21"/>
        <v>-100</v>
      </c>
      <c r="P55" s="205">
        <f t="shared" si="22"/>
        <v>-100</v>
      </c>
      <c r="Q55" s="13">
        <f>+'International Tourist M.'!L94</f>
        <v>9</v>
      </c>
      <c r="R55" s="13">
        <f>+'International Tourist M.'!M94</f>
        <v>13</v>
      </c>
      <c r="S55" s="13">
        <f>+'International Tourist M.'!N94</f>
        <v>0</v>
      </c>
      <c r="T55" s="205">
        <f t="shared" si="23"/>
        <v>-100</v>
      </c>
      <c r="U55" s="205">
        <f t="shared" si="24"/>
        <v>-100</v>
      </c>
    </row>
    <row r="56" spans="1:21" ht="21" x14ac:dyDescent="0.6">
      <c r="A56" s="47" t="s">
        <v>113</v>
      </c>
      <c r="B56" s="14">
        <f>SUM(B44:B55)</f>
        <v>0</v>
      </c>
      <c r="C56" s="14">
        <f>SUM(C44:C55)</f>
        <v>35</v>
      </c>
      <c r="D56" s="14">
        <f>SUM(D44:D55)</f>
        <v>0</v>
      </c>
      <c r="E56" s="205">
        <f t="shared" si="17"/>
        <v>0</v>
      </c>
      <c r="F56" s="205">
        <f t="shared" si="18"/>
        <v>-100</v>
      </c>
      <c r="G56" s="14">
        <f>SUM(G44:G55)</f>
        <v>52</v>
      </c>
      <c r="H56" s="14">
        <f>SUM(H44:H55)</f>
        <v>60</v>
      </c>
      <c r="I56" s="14">
        <f>SUM(I44:I55)</f>
        <v>0</v>
      </c>
      <c r="J56" s="205">
        <f t="shared" si="19"/>
        <v>-100</v>
      </c>
      <c r="K56" s="205">
        <f t="shared" si="20"/>
        <v>-100</v>
      </c>
      <c r="L56" s="14">
        <f>SUM(L44:L55)</f>
        <v>743</v>
      </c>
      <c r="M56" s="14">
        <f>SUM(M44:M55)</f>
        <v>1188</v>
      </c>
      <c r="N56" s="14">
        <f>SUM(N44:N55)</f>
        <v>159</v>
      </c>
      <c r="O56" s="205">
        <f t="shared" si="21"/>
        <v>-78.60026917900403</v>
      </c>
      <c r="P56" s="205">
        <f t="shared" si="22"/>
        <v>-86.616161616161619</v>
      </c>
      <c r="Q56" s="14">
        <f>SUM(Q44:Q55)</f>
        <v>96</v>
      </c>
      <c r="R56" s="14">
        <f>SUM(R44:R55)</f>
        <v>106</v>
      </c>
      <c r="S56" s="14">
        <f>SUM(S44:S55)</f>
        <v>17</v>
      </c>
      <c r="T56" s="205">
        <f t="shared" si="23"/>
        <v>-82.291666666666657</v>
      </c>
      <c r="U56" s="205">
        <f t="shared" si="24"/>
        <v>-83.962264150943398</v>
      </c>
    </row>
  </sheetData>
  <mergeCells count="15">
    <mergeCell ref="A42:A43"/>
    <mergeCell ref="B42:D42"/>
    <mergeCell ref="L4:N4"/>
    <mergeCell ref="Q42:S42"/>
    <mergeCell ref="G22:I22"/>
    <mergeCell ref="L22:N22"/>
    <mergeCell ref="Q22:S22"/>
    <mergeCell ref="Q4:S4"/>
    <mergeCell ref="G42:I42"/>
    <mergeCell ref="L42:N42"/>
    <mergeCell ref="A4:A5"/>
    <mergeCell ref="B4:D4"/>
    <mergeCell ref="G4:I4"/>
    <mergeCell ref="A22:A23"/>
    <mergeCell ref="B22:D22"/>
  </mergeCells>
  <phoneticPr fontId="13" type="noConversion"/>
  <pageMargins left="0.59055118110236227" right="0.15748031496062992" top="0.27559055118110237" bottom="7.874015748031496E-2" header="0.51181102362204722" footer="0"/>
  <pageSetup paperSize="9" scale="70" orientation="landscape" r:id="rId1"/>
  <headerFooter alignWithMargins="0">
    <oddFooter>&amp;Lhttp://www.atta.or.th&amp;C&amp;A&amp;Rpage  &amp;P  of  &amp;N  pages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I54"/>
  <sheetViews>
    <sheetView showGridLines="0" topLeftCell="A52" zoomScale="55" zoomScaleNormal="55" workbookViewId="0">
      <selection sqref="A1:U53"/>
    </sheetView>
  </sheetViews>
  <sheetFormatPr defaultRowHeight="13.2" x14ac:dyDescent="0.25"/>
  <cols>
    <col min="1" max="1" width="8.88671875" style="100"/>
    <col min="2" max="4" width="10.109375" style="100" bestFit="1" customWidth="1"/>
    <col min="5" max="11" width="9" style="100" bestFit="1" customWidth="1"/>
    <col min="12" max="12" width="9.44140625" style="100" bestFit="1" customWidth="1"/>
    <col min="13" max="13" width="9.6640625" style="100" bestFit="1" customWidth="1"/>
    <col min="14" max="14" width="9.44140625" style="100" bestFit="1" customWidth="1"/>
    <col min="15" max="21" width="9" style="100" bestFit="1" customWidth="1"/>
    <col min="22" max="26" width="8.88671875" style="100"/>
    <col min="27" max="27" width="8" style="100" bestFit="1" customWidth="1"/>
    <col min="28" max="28" width="10.44140625" style="100" bestFit="1" customWidth="1"/>
    <col min="29" max="29" width="11" style="100" bestFit="1" customWidth="1"/>
    <col min="30" max="30" width="8.6640625" style="100" customWidth="1"/>
    <col min="31" max="32" width="9.77734375" style="100" bestFit="1" customWidth="1"/>
    <col min="33" max="33" width="11.6640625" style="100" bestFit="1" customWidth="1"/>
    <col min="34" max="34" width="11.77734375" style="100" bestFit="1" customWidth="1"/>
    <col min="35" max="16384" width="8.88671875" style="100"/>
  </cols>
  <sheetData>
    <row r="1" spans="1:21" ht="23.4" x14ac:dyDescent="0.25">
      <c r="A1" s="268" t="s">
        <v>338</v>
      </c>
      <c r="G1" s="268"/>
    </row>
    <row r="2" spans="1:21" ht="23.4" x14ac:dyDescent="0.25">
      <c r="A2" s="268" t="str">
        <f>+'International Tourist M.'!C2</f>
        <v>Percentage of Tourists</v>
      </c>
    </row>
    <row r="3" spans="1:21" ht="23.4" x14ac:dyDescent="0.25">
      <c r="A3" s="268" t="str">
        <f>+'International Tourist M.'!C3</f>
        <v>As of January 2020   (1-20)</v>
      </c>
      <c r="B3" s="269"/>
      <c r="C3" s="270"/>
      <c r="D3" s="270"/>
      <c r="E3" s="269"/>
      <c r="F3" s="269"/>
      <c r="G3" s="269"/>
      <c r="H3" s="270"/>
      <c r="I3" s="270"/>
      <c r="J3" s="269"/>
      <c r="K3" s="269"/>
      <c r="L3" s="269"/>
      <c r="M3" s="270"/>
      <c r="N3" s="270"/>
      <c r="O3" s="269"/>
      <c r="P3" s="269"/>
      <c r="Q3" s="269"/>
      <c r="R3" s="270"/>
      <c r="S3" s="270"/>
      <c r="T3" s="269"/>
      <c r="U3" s="269"/>
    </row>
    <row r="4" spans="1:21" ht="12.6" customHeight="1" x14ac:dyDescent="0.25">
      <c r="A4" s="268"/>
      <c r="B4" s="269"/>
      <c r="C4" s="270"/>
      <c r="D4" s="270"/>
      <c r="E4" s="269"/>
      <c r="F4" s="269"/>
      <c r="G4" s="269"/>
      <c r="H4" s="270"/>
      <c r="I4" s="270"/>
      <c r="J4" s="269"/>
      <c r="K4" s="269"/>
      <c r="L4" s="269"/>
      <c r="M4" s="270"/>
      <c r="N4" s="270"/>
      <c r="O4" s="269"/>
      <c r="P4" s="269"/>
      <c r="Q4" s="269"/>
      <c r="R4" s="270"/>
      <c r="S4" s="270"/>
      <c r="T4" s="269"/>
      <c r="U4" s="269"/>
    </row>
    <row r="5" spans="1:21" ht="20.399999999999999" customHeight="1" thickBot="1" x14ac:dyDescent="0.3">
      <c r="A5" s="362" t="s">
        <v>101</v>
      </c>
      <c r="B5" s="367" t="s">
        <v>50</v>
      </c>
      <c r="C5" s="368"/>
      <c r="D5" s="369"/>
      <c r="E5" s="296" t="s">
        <v>147</v>
      </c>
      <c r="F5" s="300" t="s">
        <v>147</v>
      </c>
      <c r="G5" s="367" t="s">
        <v>51</v>
      </c>
      <c r="H5" s="368"/>
      <c r="I5" s="369"/>
      <c r="J5" s="296" t="s">
        <v>147</v>
      </c>
      <c r="K5" s="300" t="s">
        <v>147</v>
      </c>
      <c r="L5" s="367" t="s">
        <v>19</v>
      </c>
      <c r="M5" s="368"/>
      <c r="N5" s="369"/>
      <c r="O5" s="296" t="s">
        <v>147</v>
      </c>
      <c r="P5" s="300" t="s">
        <v>147</v>
      </c>
      <c r="Q5" s="367" t="s">
        <v>82</v>
      </c>
      <c r="R5" s="368"/>
      <c r="S5" s="369"/>
      <c r="T5" s="296" t="s">
        <v>147</v>
      </c>
      <c r="U5" s="285" t="s">
        <v>147</v>
      </c>
    </row>
    <row r="6" spans="1:21" ht="21" thickTop="1" x14ac:dyDescent="0.55000000000000004">
      <c r="A6" s="363"/>
      <c r="B6" s="34">
        <v>2018</v>
      </c>
      <c r="C6" s="34">
        <v>2019</v>
      </c>
      <c r="D6" s="34">
        <v>2020</v>
      </c>
      <c r="E6" s="10" t="s">
        <v>350</v>
      </c>
      <c r="F6" s="10" t="s">
        <v>351</v>
      </c>
      <c r="G6" s="34">
        <v>2018</v>
      </c>
      <c r="H6" s="34">
        <v>2019</v>
      </c>
      <c r="I6" s="34">
        <v>2020</v>
      </c>
      <c r="J6" s="10" t="s">
        <v>350</v>
      </c>
      <c r="K6" s="10" t="s">
        <v>351</v>
      </c>
      <c r="L6" s="34">
        <v>2018</v>
      </c>
      <c r="M6" s="34">
        <v>2019</v>
      </c>
      <c r="N6" s="34">
        <v>2020</v>
      </c>
      <c r="O6" s="10" t="s">
        <v>350</v>
      </c>
      <c r="P6" s="10" t="s">
        <v>351</v>
      </c>
      <c r="Q6" s="34">
        <v>2018</v>
      </c>
      <c r="R6" s="34">
        <v>2019</v>
      </c>
      <c r="S6" s="34">
        <v>2020</v>
      </c>
      <c r="T6" s="10" t="s">
        <v>350</v>
      </c>
      <c r="U6" s="10" t="s">
        <v>351</v>
      </c>
    </row>
    <row r="7" spans="1:21" ht="25.35" customHeight="1" x14ac:dyDescent="0.25">
      <c r="A7" s="301" t="s">
        <v>102</v>
      </c>
      <c r="B7" s="288">
        <f>+'International Tourist M.'!F26</f>
        <v>4</v>
      </c>
      <c r="C7" s="276">
        <f>+'International Tourist M.'!G26</f>
        <v>2</v>
      </c>
      <c r="D7" s="289">
        <f>+'International Tourist M.'!H26</f>
        <v>2</v>
      </c>
      <c r="E7" s="277">
        <f>IFERROR(((D7-B7)/B7*100),0)</f>
        <v>-50</v>
      </c>
      <c r="F7" s="279">
        <f>IFERROR(((D7-C7)/C7*100),0)</f>
        <v>0</v>
      </c>
      <c r="G7" s="288">
        <f>+'International Tourist M.'!L26</f>
        <v>156</v>
      </c>
      <c r="H7" s="276">
        <f>+'International Tourist M.'!M26</f>
        <v>88</v>
      </c>
      <c r="I7" s="289">
        <f>+'International Tourist M.'!N26</f>
        <v>97</v>
      </c>
      <c r="J7" s="277">
        <f t="shared" ref="J7:J19" si="0">IFERROR(((I7-G7)/G7*100),0)</f>
        <v>-37.820512820512818</v>
      </c>
      <c r="K7" s="279">
        <f t="shared" ref="K7:K19" si="1">IFERROR(((I7-H7)/H7*100),0)</f>
        <v>10.227272727272728</v>
      </c>
      <c r="L7" s="288">
        <f>+'International Tourist M.'!X64</f>
        <v>6926</v>
      </c>
      <c r="M7" s="276">
        <f>+'International Tourist M.'!Y64</f>
        <v>7247</v>
      </c>
      <c r="N7" s="289">
        <f>+'International Tourist M.'!Z64</f>
        <v>4965</v>
      </c>
      <c r="O7" s="277">
        <f t="shared" ref="O7:O19" si="2">IFERROR(((N7-L7)/L7*100),0)</f>
        <v>-28.313600924054288</v>
      </c>
      <c r="P7" s="279">
        <f t="shared" ref="P7:P19" si="3">IFERROR(((N7-M7)/M7*100),0)</f>
        <v>-31.488891955291841</v>
      </c>
      <c r="Q7" s="288">
        <f>+'International Tourist M.'!AA83</f>
        <v>20</v>
      </c>
      <c r="R7" s="276">
        <f>+'International Tourist M.'!AB83</f>
        <v>0</v>
      </c>
      <c r="S7" s="289">
        <f>+'International Tourist M.'!AC83</f>
        <v>0</v>
      </c>
      <c r="T7" s="277">
        <f t="shared" ref="T7:T19" si="4">IFERROR(((S7-Q7)/Q7*100),0)</f>
        <v>-100</v>
      </c>
      <c r="U7" s="286">
        <f t="shared" ref="U7:U19" si="5">IFERROR(((S7-R7)/R7*100),0)</f>
        <v>0</v>
      </c>
    </row>
    <row r="8" spans="1:21" ht="25.35" customHeight="1" x14ac:dyDescent="0.25">
      <c r="A8" s="302" t="s">
        <v>103</v>
      </c>
      <c r="B8" s="290">
        <f>+'International Tourist M.'!F27</f>
        <v>2</v>
      </c>
      <c r="C8" s="271">
        <f>+'International Tourist M.'!G27</f>
        <v>0</v>
      </c>
      <c r="D8" s="291">
        <f>+'International Tourist M.'!H27</f>
        <v>0</v>
      </c>
      <c r="E8" s="277">
        <f t="shared" ref="E8:E19" si="6">IFERROR(((D8-B8)/B8*100),0)</f>
        <v>-100</v>
      </c>
      <c r="F8" s="279">
        <f t="shared" ref="F8:F19" si="7">IFERROR(((D8-C8)/C8*100),0)</f>
        <v>0</v>
      </c>
      <c r="G8" s="290">
        <f>+'International Tourist M.'!L27</f>
        <v>153</v>
      </c>
      <c r="H8" s="271">
        <f>+'International Tourist M.'!M27</f>
        <v>114</v>
      </c>
      <c r="I8" s="291">
        <f>+'International Tourist M.'!N27</f>
        <v>0</v>
      </c>
      <c r="J8" s="277">
        <f t="shared" si="0"/>
        <v>-100</v>
      </c>
      <c r="K8" s="279">
        <f t="shared" si="1"/>
        <v>-100</v>
      </c>
      <c r="L8" s="290">
        <f>+'International Tourist M.'!X65</f>
        <v>9212</v>
      </c>
      <c r="M8" s="271">
        <f>+'International Tourist M.'!Y65</f>
        <v>7625</v>
      </c>
      <c r="N8" s="291">
        <f>+'International Tourist M.'!Z65</f>
        <v>0</v>
      </c>
      <c r="O8" s="277">
        <f t="shared" si="2"/>
        <v>-100</v>
      </c>
      <c r="P8" s="279">
        <f t="shared" si="3"/>
        <v>-100</v>
      </c>
      <c r="Q8" s="290">
        <f>+'International Tourist M.'!AA84</f>
        <v>2</v>
      </c>
      <c r="R8" s="271">
        <f>+'International Tourist M.'!AB84</f>
        <v>0</v>
      </c>
      <c r="S8" s="291">
        <f>+'International Tourist M.'!AC84</f>
        <v>0</v>
      </c>
      <c r="T8" s="277">
        <f t="shared" si="4"/>
        <v>-100</v>
      </c>
      <c r="U8" s="286">
        <f t="shared" si="5"/>
        <v>0</v>
      </c>
    </row>
    <row r="9" spans="1:21" ht="25.35" customHeight="1" x14ac:dyDescent="0.25">
      <c r="A9" s="302" t="s">
        <v>104</v>
      </c>
      <c r="B9" s="290">
        <f>+'International Tourist M.'!F28</f>
        <v>30</v>
      </c>
      <c r="C9" s="271">
        <f>+'International Tourist M.'!G28</f>
        <v>0</v>
      </c>
      <c r="D9" s="291">
        <f>+'International Tourist M.'!H28</f>
        <v>0</v>
      </c>
      <c r="E9" s="277">
        <f t="shared" si="6"/>
        <v>-100</v>
      </c>
      <c r="F9" s="279">
        <f t="shared" si="7"/>
        <v>0</v>
      </c>
      <c r="G9" s="290">
        <f>+'International Tourist M.'!L28</f>
        <v>159</v>
      </c>
      <c r="H9" s="271">
        <f>+'International Tourist M.'!M28</f>
        <v>160</v>
      </c>
      <c r="I9" s="291">
        <f>+'International Tourist M.'!N28</f>
        <v>0</v>
      </c>
      <c r="J9" s="277">
        <f t="shared" si="0"/>
        <v>-100</v>
      </c>
      <c r="K9" s="279">
        <f t="shared" si="1"/>
        <v>-100</v>
      </c>
      <c r="L9" s="290">
        <f>+'International Tourist M.'!X66</f>
        <v>11557</v>
      </c>
      <c r="M9" s="271">
        <f>+'International Tourist M.'!Y66</f>
        <v>10498</v>
      </c>
      <c r="N9" s="291">
        <f>+'International Tourist M.'!Z66</f>
        <v>0</v>
      </c>
      <c r="O9" s="277">
        <f t="shared" si="2"/>
        <v>-100</v>
      </c>
      <c r="P9" s="279">
        <f t="shared" si="3"/>
        <v>-100</v>
      </c>
      <c r="Q9" s="290">
        <f>+'International Tourist M.'!AA85</f>
        <v>27</v>
      </c>
      <c r="R9" s="271">
        <f>+'International Tourist M.'!AB85</f>
        <v>0</v>
      </c>
      <c r="S9" s="291">
        <f>+'International Tourist M.'!AC85</f>
        <v>0</v>
      </c>
      <c r="T9" s="277">
        <f t="shared" si="4"/>
        <v>-100</v>
      </c>
      <c r="U9" s="286">
        <f t="shared" si="5"/>
        <v>0</v>
      </c>
    </row>
    <row r="10" spans="1:21" ht="25.35" customHeight="1" x14ac:dyDescent="0.25">
      <c r="A10" s="302" t="s">
        <v>105</v>
      </c>
      <c r="B10" s="290">
        <f>+'International Tourist M.'!F29</f>
        <v>5</v>
      </c>
      <c r="C10" s="271">
        <f>+'International Tourist M.'!G29</f>
        <v>0</v>
      </c>
      <c r="D10" s="291">
        <f>+'International Tourist M.'!H29</f>
        <v>0</v>
      </c>
      <c r="E10" s="277">
        <f t="shared" si="6"/>
        <v>-100</v>
      </c>
      <c r="F10" s="279">
        <f t="shared" si="7"/>
        <v>0</v>
      </c>
      <c r="G10" s="290">
        <f>+'International Tourist M.'!L29</f>
        <v>129</v>
      </c>
      <c r="H10" s="271">
        <f>+'International Tourist M.'!M29</f>
        <v>150</v>
      </c>
      <c r="I10" s="291">
        <f>+'International Tourist M.'!N29</f>
        <v>0</v>
      </c>
      <c r="J10" s="277">
        <f t="shared" si="0"/>
        <v>-100</v>
      </c>
      <c r="K10" s="279">
        <f t="shared" si="1"/>
        <v>-100</v>
      </c>
      <c r="L10" s="290">
        <f>+'International Tourist M.'!X67</f>
        <v>9495</v>
      </c>
      <c r="M10" s="271">
        <f>+'International Tourist M.'!Y67</f>
        <v>8893</v>
      </c>
      <c r="N10" s="291">
        <f>+'International Tourist M.'!Z67</f>
        <v>0</v>
      </c>
      <c r="O10" s="277">
        <f t="shared" si="2"/>
        <v>-100</v>
      </c>
      <c r="P10" s="279">
        <f t="shared" si="3"/>
        <v>-100</v>
      </c>
      <c r="Q10" s="290">
        <f>+'International Tourist M.'!AA86</f>
        <v>0</v>
      </c>
      <c r="R10" s="271">
        <f>+'International Tourist M.'!AB86</f>
        <v>0</v>
      </c>
      <c r="S10" s="291">
        <f>+'International Tourist M.'!AC86</f>
        <v>0</v>
      </c>
      <c r="T10" s="277">
        <f t="shared" si="4"/>
        <v>0</v>
      </c>
      <c r="U10" s="286">
        <f t="shared" si="5"/>
        <v>0</v>
      </c>
    </row>
    <row r="11" spans="1:21" ht="25.35" customHeight="1" x14ac:dyDescent="0.25">
      <c r="A11" s="302" t="s">
        <v>106</v>
      </c>
      <c r="B11" s="290">
        <f>+'International Tourist M.'!F30</f>
        <v>0</v>
      </c>
      <c r="C11" s="271">
        <f>+'International Tourist M.'!G30</f>
        <v>0</v>
      </c>
      <c r="D11" s="291">
        <f>+'International Tourist M.'!H30</f>
        <v>0</v>
      </c>
      <c r="E11" s="277">
        <f t="shared" si="6"/>
        <v>0</v>
      </c>
      <c r="F11" s="279">
        <f t="shared" si="7"/>
        <v>0</v>
      </c>
      <c r="G11" s="290">
        <f>+'International Tourist M.'!L30</f>
        <v>177</v>
      </c>
      <c r="H11" s="271">
        <f>+'International Tourist M.'!M30</f>
        <v>78</v>
      </c>
      <c r="I11" s="291">
        <f>+'International Tourist M.'!N30</f>
        <v>0</v>
      </c>
      <c r="J11" s="277">
        <f t="shared" si="0"/>
        <v>-100</v>
      </c>
      <c r="K11" s="279">
        <f t="shared" si="1"/>
        <v>-100</v>
      </c>
      <c r="L11" s="290">
        <f>+'International Tourist M.'!X68</f>
        <v>6738</v>
      </c>
      <c r="M11" s="271">
        <f>+'International Tourist M.'!Y68</f>
        <v>3656</v>
      </c>
      <c r="N11" s="291">
        <f>+'International Tourist M.'!Z68</f>
        <v>0</v>
      </c>
      <c r="O11" s="277">
        <f t="shared" si="2"/>
        <v>-100</v>
      </c>
      <c r="P11" s="279">
        <f t="shared" si="3"/>
        <v>-100</v>
      </c>
      <c r="Q11" s="290">
        <f>+'International Tourist M.'!AA87</f>
        <v>2</v>
      </c>
      <c r="R11" s="271">
        <f>+'International Tourist M.'!AB87</f>
        <v>0</v>
      </c>
      <c r="S11" s="291">
        <f>+'International Tourist M.'!AC87</f>
        <v>0</v>
      </c>
      <c r="T11" s="277">
        <f t="shared" si="4"/>
        <v>-100</v>
      </c>
      <c r="U11" s="286">
        <f t="shared" si="5"/>
        <v>0</v>
      </c>
    </row>
    <row r="12" spans="1:21" ht="25.35" customHeight="1" x14ac:dyDescent="0.25">
      <c r="A12" s="302" t="s">
        <v>107</v>
      </c>
      <c r="B12" s="290">
        <f>+'International Tourist M.'!F31</f>
        <v>0</v>
      </c>
      <c r="C12" s="271">
        <f>+'International Tourist M.'!G31</f>
        <v>0</v>
      </c>
      <c r="D12" s="291">
        <f>+'International Tourist M.'!H31</f>
        <v>0</v>
      </c>
      <c r="E12" s="277">
        <f t="shared" si="6"/>
        <v>0</v>
      </c>
      <c r="F12" s="279">
        <f t="shared" si="7"/>
        <v>0</v>
      </c>
      <c r="G12" s="290">
        <f>+'International Tourist M.'!L31</f>
        <v>44</v>
      </c>
      <c r="H12" s="271">
        <f>+'International Tourist M.'!M31</f>
        <v>96</v>
      </c>
      <c r="I12" s="291">
        <f>+'International Tourist M.'!N31</f>
        <v>0</v>
      </c>
      <c r="J12" s="277">
        <f t="shared" si="0"/>
        <v>-100</v>
      </c>
      <c r="K12" s="279">
        <f t="shared" si="1"/>
        <v>-100</v>
      </c>
      <c r="L12" s="290">
        <f>+'International Tourist M.'!X69</f>
        <v>7847</v>
      </c>
      <c r="M12" s="271">
        <f>+'International Tourist M.'!Y69</f>
        <v>7427</v>
      </c>
      <c r="N12" s="291">
        <f>+'International Tourist M.'!Z69</f>
        <v>0</v>
      </c>
      <c r="O12" s="277">
        <f t="shared" si="2"/>
        <v>-100</v>
      </c>
      <c r="P12" s="279">
        <f t="shared" si="3"/>
        <v>-100</v>
      </c>
      <c r="Q12" s="290">
        <f>+'International Tourist M.'!AA88</f>
        <v>0</v>
      </c>
      <c r="R12" s="271">
        <f>+'International Tourist M.'!AB88</f>
        <v>2</v>
      </c>
      <c r="S12" s="291">
        <f>+'International Tourist M.'!AC88</f>
        <v>0</v>
      </c>
      <c r="T12" s="277">
        <f t="shared" si="4"/>
        <v>0</v>
      </c>
      <c r="U12" s="286">
        <f t="shared" si="5"/>
        <v>-100</v>
      </c>
    </row>
    <row r="13" spans="1:21" ht="25.35" customHeight="1" x14ac:dyDescent="0.25">
      <c r="A13" s="302" t="s">
        <v>108</v>
      </c>
      <c r="B13" s="290">
        <f>+'International Tourist M.'!F32</f>
        <v>27</v>
      </c>
      <c r="C13" s="271">
        <f>+'International Tourist M.'!G32</f>
        <v>0</v>
      </c>
      <c r="D13" s="291">
        <f>+'International Tourist M.'!H32</f>
        <v>0</v>
      </c>
      <c r="E13" s="277">
        <f t="shared" si="6"/>
        <v>-100</v>
      </c>
      <c r="F13" s="279">
        <f t="shared" si="7"/>
        <v>0</v>
      </c>
      <c r="G13" s="290">
        <f>+'International Tourist M.'!L32</f>
        <v>66</v>
      </c>
      <c r="H13" s="271">
        <f>+'International Tourist M.'!M32</f>
        <v>277</v>
      </c>
      <c r="I13" s="291">
        <f>+'International Tourist M.'!N32</f>
        <v>0</v>
      </c>
      <c r="J13" s="277">
        <f t="shared" si="0"/>
        <v>-100</v>
      </c>
      <c r="K13" s="279">
        <f t="shared" si="1"/>
        <v>-100</v>
      </c>
      <c r="L13" s="290">
        <f>+'International Tourist M.'!X70</f>
        <v>8689</v>
      </c>
      <c r="M13" s="271">
        <f>+'International Tourist M.'!Y70</f>
        <v>8955</v>
      </c>
      <c r="N13" s="291">
        <f>+'International Tourist M.'!Z70</f>
        <v>0</v>
      </c>
      <c r="O13" s="277">
        <f t="shared" si="2"/>
        <v>-100</v>
      </c>
      <c r="P13" s="279">
        <f t="shared" si="3"/>
        <v>-100</v>
      </c>
      <c r="Q13" s="290">
        <f>+'International Tourist M.'!AA89</f>
        <v>0</v>
      </c>
      <c r="R13" s="271">
        <f>+'International Tourist M.'!AB89</f>
        <v>1</v>
      </c>
      <c r="S13" s="291">
        <f>+'International Tourist M.'!AC89</f>
        <v>0</v>
      </c>
      <c r="T13" s="277">
        <f t="shared" si="4"/>
        <v>0</v>
      </c>
      <c r="U13" s="286">
        <f t="shared" si="5"/>
        <v>-100</v>
      </c>
    </row>
    <row r="14" spans="1:21" ht="25.35" customHeight="1" x14ac:dyDescent="0.25">
      <c r="A14" s="302" t="s">
        <v>109</v>
      </c>
      <c r="B14" s="290">
        <f>+'International Tourist M.'!F33</f>
        <v>39</v>
      </c>
      <c r="C14" s="271">
        <f>+'International Tourist M.'!G33</f>
        <v>0</v>
      </c>
      <c r="D14" s="291">
        <f>+'International Tourist M.'!H33</f>
        <v>0</v>
      </c>
      <c r="E14" s="277">
        <f t="shared" si="6"/>
        <v>-100</v>
      </c>
      <c r="F14" s="279">
        <f t="shared" si="7"/>
        <v>0</v>
      </c>
      <c r="G14" s="290">
        <f>+'International Tourist M.'!L33</f>
        <v>122</v>
      </c>
      <c r="H14" s="271">
        <f>+'International Tourist M.'!M33</f>
        <v>385</v>
      </c>
      <c r="I14" s="291">
        <f>+'International Tourist M.'!N33</f>
        <v>0</v>
      </c>
      <c r="J14" s="277">
        <f t="shared" si="0"/>
        <v>-100</v>
      </c>
      <c r="K14" s="279">
        <f t="shared" si="1"/>
        <v>-100</v>
      </c>
      <c r="L14" s="290">
        <f>+'International Tourist M.'!X71</f>
        <v>8344</v>
      </c>
      <c r="M14" s="271">
        <f>+'International Tourist M.'!Y71</f>
        <v>9344</v>
      </c>
      <c r="N14" s="291">
        <f>+'International Tourist M.'!Z71</f>
        <v>0</v>
      </c>
      <c r="O14" s="277">
        <f t="shared" si="2"/>
        <v>-100</v>
      </c>
      <c r="P14" s="279">
        <f t="shared" si="3"/>
        <v>-100</v>
      </c>
      <c r="Q14" s="290">
        <f>+'International Tourist M.'!AA90</f>
        <v>36</v>
      </c>
      <c r="R14" s="271">
        <f>+'International Tourist M.'!AB90</f>
        <v>13</v>
      </c>
      <c r="S14" s="291">
        <f>+'International Tourist M.'!AC90</f>
        <v>0</v>
      </c>
      <c r="T14" s="277">
        <f t="shared" si="4"/>
        <v>-100</v>
      </c>
      <c r="U14" s="286">
        <f t="shared" si="5"/>
        <v>-100</v>
      </c>
    </row>
    <row r="15" spans="1:21" ht="25.35" customHeight="1" x14ac:dyDescent="0.25">
      <c r="A15" s="302" t="s">
        <v>125</v>
      </c>
      <c r="B15" s="290">
        <f>+'International Tourist M.'!F34</f>
        <v>0</v>
      </c>
      <c r="C15" s="271">
        <f>+'International Tourist M.'!G34</f>
        <v>0</v>
      </c>
      <c r="D15" s="291">
        <f>+'International Tourist M.'!H34</f>
        <v>0</v>
      </c>
      <c r="E15" s="277">
        <f t="shared" si="6"/>
        <v>0</v>
      </c>
      <c r="F15" s="279">
        <f t="shared" si="7"/>
        <v>0</v>
      </c>
      <c r="G15" s="290">
        <f>+'International Tourist M.'!L34</f>
        <v>64</v>
      </c>
      <c r="H15" s="271">
        <f>+'International Tourist M.'!M34</f>
        <v>157</v>
      </c>
      <c r="I15" s="291">
        <f>+'International Tourist M.'!N34</f>
        <v>0</v>
      </c>
      <c r="J15" s="277">
        <f t="shared" si="0"/>
        <v>-100</v>
      </c>
      <c r="K15" s="279">
        <f t="shared" si="1"/>
        <v>-100</v>
      </c>
      <c r="L15" s="290">
        <f>+'International Tourist M.'!X72</f>
        <v>10407</v>
      </c>
      <c r="M15" s="271">
        <f>+'International Tourist M.'!Y72</f>
        <v>9141</v>
      </c>
      <c r="N15" s="291">
        <f>+'International Tourist M.'!Z72</f>
        <v>0</v>
      </c>
      <c r="O15" s="277">
        <f t="shared" si="2"/>
        <v>-100</v>
      </c>
      <c r="P15" s="279">
        <f t="shared" si="3"/>
        <v>-100</v>
      </c>
      <c r="Q15" s="290">
        <f>+'International Tourist M.'!AA91</f>
        <v>1</v>
      </c>
      <c r="R15" s="271">
        <f>+'International Tourist M.'!AB91</f>
        <v>0</v>
      </c>
      <c r="S15" s="291">
        <f>+'International Tourist M.'!AC91</f>
        <v>0</v>
      </c>
      <c r="T15" s="277">
        <f t="shared" si="4"/>
        <v>-100</v>
      </c>
      <c r="U15" s="286">
        <f t="shared" si="5"/>
        <v>0</v>
      </c>
    </row>
    <row r="16" spans="1:21" ht="25.35" customHeight="1" x14ac:dyDescent="0.25">
      <c r="A16" s="302" t="s">
        <v>110</v>
      </c>
      <c r="B16" s="290">
        <f>+'International Tourist M.'!F35</f>
        <v>0</v>
      </c>
      <c r="C16" s="271">
        <f>+'International Tourist M.'!G35</f>
        <v>2</v>
      </c>
      <c r="D16" s="291">
        <f>+'International Tourist M.'!H35</f>
        <v>0</v>
      </c>
      <c r="E16" s="277">
        <f t="shared" si="6"/>
        <v>0</v>
      </c>
      <c r="F16" s="279">
        <f t="shared" si="7"/>
        <v>-100</v>
      </c>
      <c r="G16" s="290">
        <f>+'International Tourist M.'!L35</f>
        <v>323</v>
      </c>
      <c r="H16" s="271">
        <f>+'International Tourist M.'!M35</f>
        <v>104</v>
      </c>
      <c r="I16" s="291">
        <f>+'International Tourist M.'!N35</f>
        <v>0</v>
      </c>
      <c r="J16" s="277">
        <f t="shared" si="0"/>
        <v>-100</v>
      </c>
      <c r="K16" s="279">
        <f t="shared" si="1"/>
        <v>-100</v>
      </c>
      <c r="L16" s="290">
        <f>+'International Tourist M.'!X73</f>
        <v>9133</v>
      </c>
      <c r="M16" s="271">
        <f>+'International Tourist M.'!Y73</f>
        <v>10021</v>
      </c>
      <c r="N16" s="291">
        <f>+'International Tourist M.'!Z73</f>
        <v>0</v>
      </c>
      <c r="O16" s="277">
        <f t="shared" si="2"/>
        <v>-100</v>
      </c>
      <c r="P16" s="279">
        <f t="shared" si="3"/>
        <v>-100</v>
      </c>
      <c r="Q16" s="290">
        <f>+'International Tourist M.'!AA92</f>
        <v>0</v>
      </c>
      <c r="R16" s="271">
        <f>+'International Tourist M.'!AB92</f>
        <v>0</v>
      </c>
      <c r="S16" s="291">
        <f>+'International Tourist M.'!AC92</f>
        <v>0</v>
      </c>
      <c r="T16" s="277">
        <f t="shared" si="4"/>
        <v>0</v>
      </c>
      <c r="U16" s="286">
        <f t="shared" si="5"/>
        <v>0</v>
      </c>
    </row>
    <row r="17" spans="1:21" ht="25.35" customHeight="1" x14ac:dyDescent="0.25">
      <c r="A17" s="302" t="s">
        <v>111</v>
      </c>
      <c r="B17" s="290">
        <f>+'International Tourist M.'!F36</f>
        <v>0</v>
      </c>
      <c r="C17" s="271">
        <f>+'International Tourist M.'!G36</f>
        <v>0</v>
      </c>
      <c r="D17" s="291">
        <f>+'International Tourist M.'!H36</f>
        <v>0</v>
      </c>
      <c r="E17" s="277">
        <f t="shared" si="6"/>
        <v>0</v>
      </c>
      <c r="F17" s="279">
        <f t="shared" si="7"/>
        <v>0</v>
      </c>
      <c r="G17" s="290">
        <f>+'International Tourist M.'!L36</f>
        <v>122</v>
      </c>
      <c r="H17" s="271">
        <f>+'International Tourist M.'!M36</f>
        <v>135</v>
      </c>
      <c r="I17" s="291">
        <f>+'International Tourist M.'!N36</f>
        <v>0</v>
      </c>
      <c r="J17" s="277">
        <f t="shared" si="0"/>
        <v>-100</v>
      </c>
      <c r="K17" s="279">
        <f t="shared" si="1"/>
        <v>-100</v>
      </c>
      <c r="L17" s="290">
        <f>+'International Tourist M.'!X74</f>
        <v>8531</v>
      </c>
      <c r="M17" s="271">
        <f>+'International Tourist M.'!Y74</f>
        <v>9556</v>
      </c>
      <c r="N17" s="291">
        <f>+'International Tourist M.'!Z74</f>
        <v>0</v>
      </c>
      <c r="O17" s="277">
        <f t="shared" si="2"/>
        <v>-100</v>
      </c>
      <c r="P17" s="279">
        <f t="shared" si="3"/>
        <v>-100</v>
      </c>
      <c r="Q17" s="290">
        <f>+'International Tourist M.'!AA93</f>
        <v>1</v>
      </c>
      <c r="R17" s="271">
        <f>+'International Tourist M.'!AB93</f>
        <v>22</v>
      </c>
      <c r="S17" s="291">
        <f>+'International Tourist M.'!AC93</f>
        <v>0</v>
      </c>
      <c r="T17" s="277">
        <f t="shared" si="4"/>
        <v>-100</v>
      </c>
      <c r="U17" s="286">
        <f t="shared" si="5"/>
        <v>-100</v>
      </c>
    </row>
    <row r="18" spans="1:21" ht="25.35" customHeight="1" thickBot="1" x14ac:dyDescent="0.3">
      <c r="A18" s="303" t="s">
        <v>112</v>
      </c>
      <c r="B18" s="292">
        <f>+'International Tourist M.'!F37</f>
        <v>0</v>
      </c>
      <c r="C18" s="275">
        <f>+'International Tourist M.'!G37</f>
        <v>18</v>
      </c>
      <c r="D18" s="293">
        <f>+'International Tourist M.'!H37</f>
        <v>0</v>
      </c>
      <c r="E18" s="278">
        <f t="shared" si="6"/>
        <v>0</v>
      </c>
      <c r="F18" s="280">
        <f t="shared" si="7"/>
        <v>-100</v>
      </c>
      <c r="G18" s="292">
        <f>+'International Tourist M.'!L37</f>
        <v>172</v>
      </c>
      <c r="H18" s="275">
        <f>+'International Tourist M.'!M37</f>
        <v>154</v>
      </c>
      <c r="I18" s="293">
        <f>+'International Tourist M.'!N37</f>
        <v>0</v>
      </c>
      <c r="J18" s="278">
        <f t="shared" si="0"/>
        <v>-100</v>
      </c>
      <c r="K18" s="280">
        <f t="shared" si="1"/>
        <v>-100</v>
      </c>
      <c r="L18" s="292">
        <f>+'International Tourist M.'!X75</f>
        <v>7444</v>
      </c>
      <c r="M18" s="275">
        <f>+'International Tourist M.'!Y75</f>
        <v>6242</v>
      </c>
      <c r="N18" s="293">
        <f>+'International Tourist M.'!Z75</f>
        <v>0</v>
      </c>
      <c r="O18" s="278">
        <f t="shared" si="2"/>
        <v>-100</v>
      </c>
      <c r="P18" s="280">
        <f t="shared" si="3"/>
        <v>-100</v>
      </c>
      <c r="Q18" s="292">
        <f>+'International Tourist M.'!AA94</f>
        <v>0</v>
      </c>
      <c r="R18" s="275">
        <f>+'International Tourist M.'!AB94</f>
        <v>3</v>
      </c>
      <c r="S18" s="293">
        <f>+'International Tourist M.'!AC94</f>
        <v>0</v>
      </c>
      <c r="T18" s="278">
        <f t="shared" si="4"/>
        <v>0</v>
      </c>
      <c r="U18" s="287">
        <f t="shared" si="5"/>
        <v>-100</v>
      </c>
    </row>
    <row r="19" spans="1:21" ht="25.35" customHeight="1" thickTop="1" thickBot="1" x14ac:dyDescent="0.3">
      <c r="A19" s="272" t="s">
        <v>113</v>
      </c>
      <c r="B19" s="294">
        <f>SUM(B7:B18)</f>
        <v>107</v>
      </c>
      <c r="C19" s="273">
        <f>SUM(C7:C18)</f>
        <v>22</v>
      </c>
      <c r="D19" s="295">
        <f>SUM(D7:D18)</f>
        <v>2</v>
      </c>
      <c r="E19" s="282">
        <f t="shared" si="6"/>
        <v>-98.130841121495322</v>
      </c>
      <c r="F19" s="281">
        <f t="shared" si="7"/>
        <v>-90.909090909090907</v>
      </c>
      <c r="G19" s="294">
        <f>SUM(G7:G18)</f>
        <v>1687</v>
      </c>
      <c r="H19" s="273">
        <f>SUM(H7:H18)</f>
        <v>1898</v>
      </c>
      <c r="I19" s="295">
        <f>SUM(I7:I18)</f>
        <v>97</v>
      </c>
      <c r="J19" s="282">
        <f t="shared" si="0"/>
        <v>-94.250148192056898</v>
      </c>
      <c r="K19" s="281">
        <f t="shared" si="1"/>
        <v>-94.889357218124331</v>
      </c>
      <c r="L19" s="294">
        <f>SUM(L7:L18)</f>
        <v>104323</v>
      </c>
      <c r="M19" s="273">
        <f>SUM(M7:M18)</f>
        <v>98605</v>
      </c>
      <c r="N19" s="295">
        <f>SUM(N7:N18)</f>
        <v>4965</v>
      </c>
      <c r="O19" s="282">
        <f t="shared" si="2"/>
        <v>-95.240742693365803</v>
      </c>
      <c r="P19" s="281">
        <f t="shared" si="3"/>
        <v>-94.964758379392521</v>
      </c>
      <c r="Q19" s="294">
        <f>SUM(Q7:Q18)</f>
        <v>89</v>
      </c>
      <c r="R19" s="273">
        <f>SUM(R7:R18)</f>
        <v>41</v>
      </c>
      <c r="S19" s="295">
        <f>SUM(S7:S18)</f>
        <v>0</v>
      </c>
      <c r="T19" s="282">
        <f t="shared" si="4"/>
        <v>-100</v>
      </c>
      <c r="U19" s="274">
        <f t="shared" si="5"/>
        <v>-100</v>
      </c>
    </row>
    <row r="20" spans="1:21" ht="13.8" thickTop="1" x14ac:dyDescent="0.25"/>
    <row r="21" spans="1:21" ht="18.600000000000001" customHeight="1" x14ac:dyDescent="0.25"/>
    <row r="22" spans="1:21" ht="20.399999999999999" customHeight="1" thickBot="1" x14ac:dyDescent="0.3">
      <c r="A22" s="370" t="s">
        <v>101</v>
      </c>
      <c r="B22" s="367" t="s">
        <v>13</v>
      </c>
      <c r="C22" s="368"/>
      <c r="D22" s="369"/>
      <c r="E22" s="296" t="s">
        <v>147</v>
      </c>
      <c r="F22" s="300" t="s">
        <v>147</v>
      </c>
      <c r="G22" s="367" t="s">
        <v>48</v>
      </c>
      <c r="H22" s="368"/>
      <c r="I22" s="369"/>
      <c r="J22" s="296" t="s">
        <v>147</v>
      </c>
      <c r="K22" s="300" t="s">
        <v>147</v>
      </c>
      <c r="L22" s="367" t="s">
        <v>18</v>
      </c>
      <c r="M22" s="368"/>
      <c r="N22" s="369"/>
      <c r="O22" s="296" t="s">
        <v>147</v>
      </c>
      <c r="P22" s="300" t="s">
        <v>147</v>
      </c>
      <c r="Q22" s="367" t="s">
        <v>7</v>
      </c>
      <c r="R22" s="368"/>
      <c r="S22" s="369"/>
      <c r="T22" s="284" t="s">
        <v>147</v>
      </c>
      <c r="U22" s="285" t="s">
        <v>147</v>
      </c>
    </row>
    <row r="23" spans="1:21" ht="21" thickTop="1" x14ac:dyDescent="0.55000000000000004">
      <c r="A23" s="363"/>
      <c r="B23" s="34">
        <v>2018</v>
      </c>
      <c r="C23" s="34">
        <v>2019</v>
      </c>
      <c r="D23" s="34">
        <v>2020</v>
      </c>
      <c r="E23" s="10" t="s">
        <v>350</v>
      </c>
      <c r="F23" s="10" t="s">
        <v>351</v>
      </c>
      <c r="G23" s="34">
        <v>2018</v>
      </c>
      <c r="H23" s="34">
        <v>2019</v>
      </c>
      <c r="I23" s="34">
        <v>2020</v>
      </c>
      <c r="J23" s="10" t="s">
        <v>350</v>
      </c>
      <c r="K23" s="10" t="s">
        <v>351</v>
      </c>
      <c r="L23" s="34">
        <v>2018</v>
      </c>
      <c r="M23" s="34">
        <v>2019</v>
      </c>
      <c r="N23" s="34">
        <v>2020</v>
      </c>
      <c r="O23" s="10" t="s">
        <v>350</v>
      </c>
      <c r="P23" s="10" t="s">
        <v>351</v>
      </c>
      <c r="Q23" s="34">
        <v>2018</v>
      </c>
      <c r="R23" s="34">
        <v>2019</v>
      </c>
      <c r="S23" s="34">
        <v>2020</v>
      </c>
      <c r="T23" s="10" t="s">
        <v>350</v>
      </c>
      <c r="U23" s="10" t="s">
        <v>351</v>
      </c>
    </row>
    <row r="24" spans="1:21" ht="25.35" customHeight="1" x14ac:dyDescent="0.25">
      <c r="A24" s="301" t="s">
        <v>102</v>
      </c>
      <c r="B24" s="288">
        <f>+'International Tourist M.'!U102</f>
        <v>1889</v>
      </c>
      <c r="C24" s="276">
        <f>+'International Tourist M.'!V102</f>
        <v>1976</v>
      </c>
      <c r="D24" s="289">
        <f>+'International Tourist M.'!W102</f>
        <v>1134</v>
      </c>
      <c r="E24" s="277">
        <f t="shared" ref="E24:E36" si="8">IFERROR(((D24-B24)/B24*100),0)</f>
        <v>-39.968237162519856</v>
      </c>
      <c r="F24" s="279">
        <f t="shared" ref="F24:F36" si="9">IFERROR(((D24-C24)/C24*100),0)</f>
        <v>-42.611336032388664</v>
      </c>
      <c r="G24" s="288">
        <f>+'International Tourist M.'!L121</f>
        <v>494</v>
      </c>
      <c r="H24" s="276">
        <f>+'International Tourist M.'!M121</f>
        <v>568</v>
      </c>
      <c r="I24" s="289">
        <f>+'International Tourist M.'!N121</f>
        <v>306</v>
      </c>
      <c r="J24" s="277">
        <f t="shared" ref="J24:J36" si="10">IFERROR(((I24-G24)/G24*100),0)</f>
        <v>-38.056680161943319</v>
      </c>
      <c r="K24" s="279">
        <f t="shared" ref="K24:K36" si="11">IFERROR(((I24-H24)/H24*100),0)</f>
        <v>-46.12676056338028</v>
      </c>
      <c r="L24" s="288">
        <f>+'International Tourist M.'!F140</f>
        <v>773</v>
      </c>
      <c r="M24" s="276">
        <f>+'International Tourist M.'!G140</f>
        <v>1399</v>
      </c>
      <c r="N24" s="289">
        <f>+'International Tourist M.'!H140</f>
        <v>737</v>
      </c>
      <c r="O24" s="277">
        <f t="shared" ref="O24:O36" si="12">IFERROR(((N24-L24)/L24*100),0)</f>
        <v>-4.6571798188874514</v>
      </c>
      <c r="P24" s="279">
        <f t="shared" ref="P24:P36" si="13">IFERROR(((N24-M24)/M24*100),0)</f>
        <v>-47.319513938527521</v>
      </c>
      <c r="Q24" s="288">
        <f>+'International Tourist M.'!AD140</f>
        <v>1497</v>
      </c>
      <c r="R24" s="276">
        <f>+'International Tourist M.'!AE140</f>
        <v>1122</v>
      </c>
      <c r="S24" s="289">
        <f>+'International Tourist M.'!AF140</f>
        <v>770</v>
      </c>
      <c r="T24" s="277">
        <f t="shared" ref="T24:T36" si="14">IFERROR(((S24-Q24)/Q24*100),0)</f>
        <v>-48.563794255177022</v>
      </c>
      <c r="U24" s="286">
        <f t="shared" ref="U24:U36" si="15">IFERROR(((S24-R24)/R24*100),0)</f>
        <v>-31.372549019607842</v>
      </c>
    </row>
    <row r="25" spans="1:21" ht="25.35" customHeight="1" x14ac:dyDescent="0.25">
      <c r="A25" s="302" t="s">
        <v>103</v>
      </c>
      <c r="B25" s="290">
        <f>+'International Tourist M.'!U103</f>
        <v>2757</v>
      </c>
      <c r="C25" s="271">
        <f>+'International Tourist M.'!V103</f>
        <v>2960</v>
      </c>
      <c r="D25" s="291">
        <f>+'International Tourist M.'!W103</f>
        <v>0</v>
      </c>
      <c r="E25" s="277">
        <f t="shared" si="8"/>
        <v>-100</v>
      </c>
      <c r="F25" s="279">
        <f t="shared" si="9"/>
        <v>-100</v>
      </c>
      <c r="G25" s="290">
        <f>+'International Tourist M.'!L122</f>
        <v>560</v>
      </c>
      <c r="H25" s="271">
        <f>+'International Tourist M.'!M122</f>
        <v>438</v>
      </c>
      <c r="I25" s="291">
        <f>+'International Tourist M.'!N122</f>
        <v>0</v>
      </c>
      <c r="J25" s="277">
        <f t="shared" si="10"/>
        <v>-100</v>
      </c>
      <c r="K25" s="279">
        <f t="shared" si="11"/>
        <v>-100</v>
      </c>
      <c r="L25" s="290">
        <f>+'International Tourist M.'!F141</f>
        <v>771</v>
      </c>
      <c r="M25" s="271">
        <f>+'International Tourist M.'!G141</f>
        <v>1643</v>
      </c>
      <c r="N25" s="291">
        <f>+'International Tourist M.'!H141</f>
        <v>0</v>
      </c>
      <c r="O25" s="277">
        <f t="shared" si="12"/>
        <v>-100</v>
      </c>
      <c r="P25" s="279">
        <f t="shared" si="13"/>
        <v>-100</v>
      </c>
      <c r="Q25" s="290">
        <f>+'International Tourist M.'!AD141</f>
        <v>771</v>
      </c>
      <c r="R25" s="271">
        <f>+'International Tourist M.'!AE141</f>
        <v>1497</v>
      </c>
      <c r="S25" s="291">
        <f>+'International Tourist M.'!AF141</f>
        <v>0</v>
      </c>
      <c r="T25" s="277">
        <f t="shared" si="14"/>
        <v>-100</v>
      </c>
      <c r="U25" s="286">
        <f t="shared" si="15"/>
        <v>-100</v>
      </c>
    </row>
    <row r="26" spans="1:21" ht="25.35" customHeight="1" x14ac:dyDescent="0.25">
      <c r="A26" s="302" t="s">
        <v>104</v>
      </c>
      <c r="B26" s="290">
        <f>+'International Tourist M.'!U104</f>
        <v>3474</v>
      </c>
      <c r="C26" s="271">
        <f>+'International Tourist M.'!V104</f>
        <v>2865</v>
      </c>
      <c r="D26" s="291">
        <f>+'International Tourist M.'!W104</f>
        <v>0</v>
      </c>
      <c r="E26" s="277">
        <f t="shared" si="8"/>
        <v>-100</v>
      </c>
      <c r="F26" s="279">
        <f t="shared" si="9"/>
        <v>-100</v>
      </c>
      <c r="G26" s="290">
        <f>+'International Tourist M.'!L123</f>
        <v>1069</v>
      </c>
      <c r="H26" s="271">
        <f>+'International Tourist M.'!M123</f>
        <v>784</v>
      </c>
      <c r="I26" s="291">
        <f>+'International Tourist M.'!N123</f>
        <v>0</v>
      </c>
      <c r="J26" s="277">
        <f t="shared" si="10"/>
        <v>-100</v>
      </c>
      <c r="K26" s="279">
        <f t="shared" si="11"/>
        <v>-100</v>
      </c>
      <c r="L26" s="290">
        <f>+'International Tourist M.'!F142</f>
        <v>1057</v>
      </c>
      <c r="M26" s="271">
        <f>+'International Tourist M.'!G142</f>
        <v>1718</v>
      </c>
      <c r="N26" s="291">
        <f>+'International Tourist M.'!H142</f>
        <v>0</v>
      </c>
      <c r="O26" s="277">
        <f t="shared" si="12"/>
        <v>-100</v>
      </c>
      <c r="P26" s="279">
        <f t="shared" si="13"/>
        <v>-100</v>
      </c>
      <c r="Q26" s="290">
        <f>+'International Tourist M.'!AD142</f>
        <v>1697</v>
      </c>
      <c r="R26" s="271">
        <f>+'International Tourist M.'!AE142</f>
        <v>1378</v>
      </c>
      <c r="S26" s="291">
        <f>+'International Tourist M.'!AF142</f>
        <v>0</v>
      </c>
      <c r="T26" s="277">
        <f t="shared" si="14"/>
        <v>-100</v>
      </c>
      <c r="U26" s="286">
        <f t="shared" si="15"/>
        <v>-100</v>
      </c>
    </row>
    <row r="27" spans="1:21" ht="25.35" customHeight="1" x14ac:dyDescent="0.25">
      <c r="A27" s="302" t="s">
        <v>105</v>
      </c>
      <c r="B27" s="290">
        <f>+'International Tourist M.'!U105</f>
        <v>1824</v>
      </c>
      <c r="C27" s="271">
        <f>+'International Tourist M.'!V105</f>
        <v>2389</v>
      </c>
      <c r="D27" s="291">
        <f>+'International Tourist M.'!W105</f>
        <v>0</v>
      </c>
      <c r="E27" s="277">
        <f t="shared" si="8"/>
        <v>-100</v>
      </c>
      <c r="F27" s="279">
        <f t="shared" si="9"/>
        <v>-100</v>
      </c>
      <c r="G27" s="290">
        <f>+'International Tourist M.'!L124</f>
        <v>1334</v>
      </c>
      <c r="H27" s="271">
        <f>+'International Tourist M.'!M124</f>
        <v>1651</v>
      </c>
      <c r="I27" s="291">
        <f>+'International Tourist M.'!N124</f>
        <v>0</v>
      </c>
      <c r="J27" s="277">
        <f t="shared" si="10"/>
        <v>-100</v>
      </c>
      <c r="K27" s="279">
        <f t="shared" si="11"/>
        <v>-100</v>
      </c>
      <c r="L27" s="290">
        <f>+'International Tourist M.'!F143</f>
        <v>1080</v>
      </c>
      <c r="M27" s="271">
        <f>+'International Tourist M.'!G143</f>
        <v>1724</v>
      </c>
      <c r="N27" s="291">
        <f>+'International Tourist M.'!H143</f>
        <v>0</v>
      </c>
      <c r="O27" s="277">
        <f t="shared" si="12"/>
        <v>-100</v>
      </c>
      <c r="P27" s="279">
        <f t="shared" si="13"/>
        <v>-100</v>
      </c>
      <c r="Q27" s="290">
        <f>+'International Tourist M.'!AD143</f>
        <v>1366</v>
      </c>
      <c r="R27" s="271">
        <f>+'International Tourist M.'!AE143</f>
        <v>1389</v>
      </c>
      <c r="S27" s="291">
        <f>+'International Tourist M.'!AF143</f>
        <v>0</v>
      </c>
      <c r="T27" s="277">
        <f t="shared" si="14"/>
        <v>-100</v>
      </c>
      <c r="U27" s="286">
        <f t="shared" si="15"/>
        <v>-100</v>
      </c>
    </row>
    <row r="28" spans="1:21" ht="25.35" customHeight="1" x14ac:dyDescent="0.25">
      <c r="A28" s="302" t="s">
        <v>106</v>
      </c>
      <c r="B28" s="290">
        <f>+'International Tourist M.'!U106</f>
        <v>1674</v>
      </c>
      <c r="C28" s="271">
        <f>+'International Tourist M.'!V106</f>
        <v>1035</v>
      </c>
      <c r="D28" s="291">
        <f>+'International Tourist M.'!W106</f>
        <v>0</v>
      </c>
      <c r="E28" s="277">
        <f t="shared" si="8"/>
        <v>-100</v>
      </c>
      <c r="F28" s="279">
        <f t="shared" si="9"/>
        <v>-100</v>
      </c>
      <c r="G28" s="290">
        <f>+'International Tourist M.'!L125</f>
        <v>1101</v>
      </c>
      <c r="H28" s="271">
        <f>+'International Tourist M.'!M125</f>
        <v>596</v>
      </c>
      <c r="I28" s="291">
        <f>+'International Tourist M.'!N125</f>
        <v>0</v>
      </c>
      <c r="J28" s="277">
        <f t="shared" si="10"/>
        <v>-100</v>
      </c>
      <c r="K28" s="279">
        <f t="shared" si="11"/>
        <v>-100</v>
      </c>
      <c r="L28" s="290">
        <f>+'International Tourist M.'!F144</f>
        <v>1151</v>
      </c>
      <c r="M28" s="271">
        <f>+'International Tourist M.'!G144</f>
        <v>1651</v>
      </c>
      <c r="N28" s="291">
        <f>+'International Tourist M.'!H144</f>
        <v>0</v>
      </c>
      <c r="O28" s="277">
        <f t="shared" si="12"/>
        <v>-100</v>
      </c>
      <c r="P28" s="279">
        <f t="shared" si="13"/>
        <v>-100</v>
      </c>
      <c r="Q28" s="290">
        <f>+'International Tourist M.'!AD144</f>
        <v>1087</v>
      </c>
      <c r="R28" s="271">
        <f>+'International Tourist M.'!AE144</f>
        <v>1047</v>
      </c>
      <c r="S28" s="291">
        <f>+'International Tourist M.'!AF144</f>
        <v>0</v>
      </c>
      <c r="T28" s="277">
        <f t="shared" si="14"/>
        <v>-100</v>
      </c>
      <c r="U28" s="286">
        <f t="shared" si="15"/>
        <v>-100</v>
      </c>
    </row>
    <row r="29" spans="1:21" ht="25.35" customHeight="1" x14ac:dyDescent="0.25">
      <c r="A29" s="302" t="s">
        <v>107</v>
      </c>
      <c r="B29" s="290">
        <f>+'International Tourist M.'!U107</f>
        <v>3281</v>
      </c>
      <c r="C29" s="271">
        <f>+'International Tourist M.'!V107</f>
        <v>2746</v>
      </c>
      <c r="D29" s="291">
        <f>+'International Tourist M.'!W107</f>
        <v>0</v>
      </c>
      <c r="E29" s="277">
        <f t="shared" si="8"/>
        <v>-100</v>
      </c>
      <c r="F29" s="279">
        <f t="shared" si="9"/>
        <v>-100</v>
      </c>
      <c r="G29" s="290">
        <f>+'International Tourist M.'!L126</f>
        <v>567</v>
      </c>
      <c r="H29" s="271">
        <f>+'International Tourist M.'!M126</f>
        <v>469</v>
      </c>
      <c r="I29" s="291">
        <f>+'International Tourist M.'!N126</f>
        <v>0</v>
      </c>
      <c r="J29" s="277">
        <f t="shared" si="10"/>
        <v>-100</v>
      </c>
      <c r="K29" s="279">
        <f t="shared" si="11"/>
        <v>-100</v>
      </c>
      <c r="L29" s="290">
        <f>+'International Tourist M.'!F145</f>
        <v>1041</v>
      </c>
      <c r="M29" s="271">
        <f>+'International Tourist M.'!G145</f>
        <v>1650</v>
      </c>
      <c r="N29" s="291">
        <f>+'International Tourist M.'!H145</f>
        <v>0</v>
      </c>
      <c r="O29" s="277">
        <f t="shared" si="12"/>
        <v>-100</v>
      </c>
      <c r="P29" s="279">
        <f t="shared" si="13"/>
        <v>-100</v>
      </c>
      <c r="Q29" s="290">
        <f>+'International Tourist M.'!AD145</f>
        <v>1657</v>
      </c>
      <c r="R29" s="271">
        <f>+'International Tourist M.'!AE145</f>
        <v>1109</v>
      </c>
      <c r="S29" s="291">
        <f>+'International Tourist M.'!AF145</f>
        <v>0</v>
      </c>
      <c r="T29" s="277">
        <f t="shared" si="14"/>
        <v>-100</v>
      </c>
      <c r="U29" s="286">
        <f t="shared" si="15"/>
        <v>-100</v>
      </c>
    </row>
    <row r="30" spans="1:21" ht="25.35" customHeight="1" x14ac:dyDescent="0.25">
      <c r="A30" s="302" t="s">
        <v>108</v>
      </c>
      <c r="B30" s="290">
        <f>+'International Tourist M.'!U108</f>
        <v>2317</v>
      </c>
      <c r="C30" s="271">
        <f>+'International Tourist M.'!V108</f>
        <v>1848</v>
      </c>
      <c r="D30" s="291">
        <f>+'International Tourist M.'!W108</f>
        <v>0</v>
      </c>
      <c r="E30" s="277">
        <f t="shared" si="8"/>
        <v>-100</v>
      </c>
      <c r="F30" s="279">
        <f t="shared" si="9"/>
        <v>-100</v>
      </c>
      <c r="G30" s="290">
        <f>+'International Tourist M.'!L127</f>
        <v>756</v>
      </c>
      <c r="H30" s="271">
        <f>+'International Tourist M.'!M127</f>
        <v>444</v>
      </c>
      <c r="I30" s="291">
        <f>+'International Tourist M.'!N127</f>
        <v>0</v>
      </c>
      <c r="J30" s="277">
        <f t="shared" si="10"/>
        <v>-100</v>
      </c>
      <c r="K30" s="279">
        <f t="shared" si="11"/>
        <v>-100</v>
      </c>
      <c r="L30" s="290">
        <f>+'International Tourist M.'!F146</f>
        <v>1201</v>
      </c>
      <c r="M30" s="271">
        <f>+'International Tourist M.'!G146</f>
        <v>1481</v>
      </c>
      <c r="N30" s="291">
        <f>+'International Tourist M.'!H146</f>
        <v>0</v>
      </c>
      <c r="O30" s="277">
        <f t="shared" si="12"/>
        <v>-100</v>
      </c>
      <c r="P30" s="279">
        <f t="shared" si="13"/>
        <v>-100</v>
      </c>
      <c r="Q30" s="290">
        <f>+'International Tourist M.'!AD146</f>
        <v>1723</v>
      </c>
      <c r="R30" s="271">
        <f>+'International Tourist M.'!AE146</f>
        <v>1433</v>
      </c>
      <c r="S30" s="291">
        <f>+'International Tourist M.'!AF146</f>
        <v>0</v>
      </c>
      <c r="T30" s="277">
        <f t="shared" si="14"/>
        <v>-100</v>
      </c>
      <c r="U30" s="286">
        <f t="shared" si="15"/>
        <v>-100</v>
      </c>
    </row>
    <row r="31" spans="1:21" ht="25.35" customHeight="1" x14ac:dyDescent="0.25">
      <c r="A31" s="302" t="s">
        <v>109</v>
      </c>
      <c r="B31" s="290">
        <f>+'International Tourist M.'!U109</f>
        <v>2771</v>
      </c>
      <c r="C31" s="271">
        <f>+'International Tourist M.'!V109</f>
        <v>1479</v>
      </c>
      <c r="D31" s="291">
        <f>+'International Tourist M.'!W109</f>
        <v>0</v>
      </c>
      <c r="E31" s="277">
        <f t="shared" si="8"/>
        <v>-100</v>
      </c>
      <c r="F31" s="279">
        <f t="shared" si="9"/>
        <v>-100</v>
      </c>
      <c r="G31" s="290">
        <f>+'International Tourist M.'!L128</f>
        <v>237</v>
      </c>
      <c r="H31" s="271">
        <f>+'International Tourist M.'!M128</f>
        <v>353</v>
      </c>
      <c r="I31" s="291">
        <f>+'International Tourist M.'!N128</f>
        <v>0</v>
      </c>
      <c r="J31" s="277">
        <f t="shared" si="10"/>
        <v>-100</v>
      </c>
      <c r="K31" s="279">
        <f t="shared" si="11"/>
        <v>-100</v>
      </c>
      <c r="L31" s="290">
        <f>+'International Tourist M.'!F147</f>
        <v>1109</v>
      </c>
      <c r="M31" s="271">
        <f>+'International Tourist M.'!G147</f>
        <v>1552</v>
      </c>
      <c r="N31" s="291">
        <f>+'International Tourist M.'!H147</f>
        <v>0</v>
      </c>
      <c r="O31" s="277">
        <f t="shared" si="12"/>
        <v>-100</v>
      </c>
      <c r="P31" s="279">
        <f t="shared" si="13"/>
        <v>-100</v>
      </c>
      <c r="Q31" s="290">
        <f>+'International Tourist M.'!AD147</f>
        <v>1921</v>
      </c>
      <c r="R31" s="271">
        <f>+'International Tourist M.'!AE147</f>
        <v>2038</v>
      </c>
      <c r="S31" s="291">
        <f>+'International Tourist M.'!AF147</f>
        <v>0</v>
      </c>
      <c r="T31" s="277">
        <f t="shared" si="14"/>
        <v>-100</v>
      </c>
      <c r="U31" s="286">
        <f t="shared" si="15"/>
        <v>-100</v>
      </c>
    </row>
    <row r="32" spans="1:21" ht="25.35" customHeight="1" x14ac:dyDescent="0.25">
      <c r="A32" s="302" t="s">
        <v>125</v>
      </c>
      <c r="B32" s="290">
        <f>+'International Tourist M.'!U110</f>
        <v>3489</v>
      </c>
      <c r="C32" s="271">
        <f>+'International Tourist M.'!V110</f>
        <v>2583</v>
      </c>
      <c r="D32" s="291">
        <f>+'International Tourist M.'!W110</f>
        <v>0</v>
      </c>
      <c r="E32" s="277">
        <f t="shared" si="8"/>
        <v>-100</v>
      </c>
      <c r="F32" s="279">
        <f t="shared" si="9"/>
        <v>-100</v>
      </c>
      <c r="G32" s="290">
        <f>+'International Tourist M.'!L129</f>
        <v>214</v>
      </c>
      <c r="H32" s="271">
        <f>+'International Tourist M.'!M129</f>
        <v>502</v>
      </c>
      <c r="I32" s="291">
        <f>+'International Tourist M.'!N129</f>
        <v>0</v>
      </c>
      <c r="J32" s="277">
        <f t="shared" si="10"/>
        <v>-100</v>
      </c>
      <c r="K32" s="279">
        <f t="shared" si="11"/>
        <v>-100</v>
      </c>
      <c r="L32" s="290">
        <f>+'International Tourist M.'!F148</f>
        <v>1213</v>
      </c>
      <c r="M32" s="271">
        <f>+'International Tourist M.'!G148</f>
        <v>1247</v>
      </c>
      <c r="N32" s="291">
        <f>+'International Tourist M.'!H148</f>
        <v>0</v>
      </c>
      <c r="O32" s="277">
        <f t="shared" si="12"/>
        <v>-100</v>
      </c>
      <c r="P32" s="279">
        <f t="shared" si="13"/>
        <v>-100</v>
      </c>
      <c r="Q32" s="290">
        <f>+'International Tourist M.'!AD148</f>
        <v>1945</v>
      </c>
      <c r="R32" s="271">
        <f>+'International Tourist M.'!AE148</f>
        <v>2077</v>
      </c>
      <c r="S32" s="291">
        <f>+'International Tourist M.'!AF148</f>
        <v>0</v>
      </c>
      <c r="T32" s="277">
        <f t="shared" si="14"/>
        <v>-100</v>
      </c>
      <c r="U32" s="286">
        <f t="shared" si="15"/>
        <v>-100</v>
      </c>
    </row>
    <row r="33" spans="1:35" ht="25.35" customHeight="1" x14ac:dyDescent="0.25">
      <c r="A33" s="302" t="s">
        <v>110</v>
      </c>
      <c r="B33" s="290">
        <f>+'International Tourist M.'!U111</f>
        <v>1630</v>
      </c>
      <c r="C33" s="271">
        <f>+'International Tourist M.'!V111</f>
        <v>1347</v>
      </c>
      <c r="D33" s="291">
        <f>+'International Tourist M.'!W111</f>
        <v>0</v>
      </c>
      <c r="E33" s="277">
        <f t="shared" si="8"/>
        <v>-100</v>
      </c>
      <c r="F33" s="279">
        <f t="shared" si="9"/>
        <v>-100</v>
      </c>
      <c r="G33" s="290">
        <f>+'International Tourist M.'!L130</f>
        <v>422</v>
      </c>
      <c r="H33" s="271">
        <f>+'International Tourist M.'!M130</f>
        <v>767</v>
      </c>
      <c r="I33" s="291">
        <f>+'International Tourist M.'!N130</f>
        <v>0</v>
      </c>
      <c r="J33" s="277">
        <f t="shared" si="10"/>
        <v>-100</v>
      </c>
      <c r="K33" s="279">
        <f t="shared" si="11"/>
        <v>-100</v>
      </c>
      <c r="L33" s="290">
        <f>+'International Tourist M.'!F149</f>
        <v>1376</v>
      </c>
      <c r="M33" s="271">
        <f>+'International Tourist M.'!G149</f>
        <v>1852</v>
      </c>
      <c r="N33" s="291">
        <f>+'International Tourist M.'!H149</f>
        <v>0</v>
      </c>
      <c r="O33" s="277">
        <f t="shared" si="12"/>
        <v>-100</v>
      </c>
      <c r="P33" s="279">
        <f t="shared" si="13"/>
        <v>-100</v>
      </c>
      <c r="Q33" s="290">
        <f>+'International Tourist M.'!AD149</f>
        <v>2377</v>
      </c>
      <c r="R33" s="271">
        <f>+'International Tourist M.'!AE149</f>
        <v>1145</v>
      </c>
      <c r="S33" s="291">
        <f>+'International Tourist M.'!AF149</f>
        <v>0</v>
      </c>
      <c r="T33" s="277">
        <f t="shared" si="14"/>
        <v>-100</v>
      </c>
      <c r="U33" s="286">
        <f t="shared" si="15"/>
        <v>-100</v>
      </c>
    </row>
    <row r="34" spans="1:35" ht="25.35" customHeight="1" x14ac:dyDescent="0.25">
      <c r="A34" s="302" t="s">
        <v>111</v>
      </c>
      <c r="B34" s="290">
        <f>+'International Tourist M.'!U112</f>
        <v>3970</v>
      </c>
      <c r="C34" s="271">
        <f>+'International Tourist M.'!V112</f>
        <v>2994</v>
      </c>
      <c r="D34" s="291">
        <f>+'International Tourist M.'!W112</f>
        <v>0</v>
      </c>
      <c r="E34" s="277">
        <f t="shared" si="8"/>
        <v>-100</v>
      </c>
      <c r="F34" s="279">
        <f t="shared" si="9"/>
        <v>-100</v>
      </c>
      <c r="G34" s="290">
        <f>+'International Tourist M.'!L131</f>
        <v>494</v>
      </c>
      <c r="H34" s="271">
        <f>+'International Tourist M.'!M131</f>
        <v>842</v>
      </c>
      <c r="I34" s="291">
        <f>+'International Tourist M.'!N131</f>
        <v>0</v>
      </c>
      <c r="J34" s="277">
        <f t="shared" si="10"/>
        <v>-100</v>
      </c>
      <c r="K34" s="279">
        <f t="shared" si="11"/>
        <v>-100</v>
      </c>
      <c r="L34" s="290">
        <f>+'International Tourist M.'!F150</f>
        <v>1497</v>
      </c>
      <c r="M34" s="271">
        <f>+'International Tourist M.'!G150</f>
        <v>1613</v>
      </c>
      <c r="N34" s="291">
        <f>+'International Tourist M.'!H150</f>
        <v>0</v>
      </c>
      <c r="O34" s="277">
        <f t="shared" si="12"/>
        <v>-100</v>
      </c>
      <c r="P34" s="279">
        <f t="shared" si="13"/>
        <v>-100</v>
      </c>
      <c r="Q34" s="290">
        <f>+'International Tourist M.'!AD150</f>
        <v>3095</v>
      </c>
      <c r="R34" s="271">
        <f>+'International Tourist M.'!AE150</f>
        <v>2342</v>
      </c>
      <c r="S34" s="291">
        <f>+'International Tourist M.'!AF150</f>
        <v>0</v>
      </c>
      <c r="T34" s="277">
        <f t="shared" si="14"/>
        <v>-100</v>
      </c>
      <c r="U34" s="286">
        <f t="shared" si="15"/>
        <v>-100</v>
      </c>
    </row>
    <row r="35" spans="1:35" ht="25.35" customHeight="1" thickBot="1" x14ac:dyDescent="0.3">
      <c r="A35" s="303" t="s">
        <v>112</v>
      </c>
      <c r="B35" s="292">
        <f>+'International Tourist M.'!U113</f>
        <v>6047</v>
      </c>
      <c r="C35" s="275">
        <f>+'International Tourist M.'!V113</f>
        <v>3663</v>
      </c>
      <c r="D35" s="293">
        <f>+'International Tourist M.'!W113</f>
        <v>0</v>
      </c>
      <c r="E35" s="278">
        <f t="shared" si="8"/>
        <v>-100</v>
      </c>
      <c r="F35" s="280">
        <f t="shared" si="9"/>
        <v>-100</v>
      </c>
      <c r="G35" s="292">
        <f>+'International Tourist M.'!L132</f>
        <v>635</v>
      </c>
      <c r="H35" s="275">
        <f>+'International Tourist M.'!M132</f>
        <v>735</v>
      </c>
      <c r="I35" s="293">
        <f>+'International Tourist M.'!N132</f>
        <v>0</v>
      </c>
      <c r="J35" s="278">
        <f t="shared" si="10"/>
        <v>-100</v>
      </c>
      <c r="K35" s="280">
        <f t="shared" si="11"/>
        <v>-100</v>
      </c>
      <c r="L35" s="292">
        <f>+'International Tourist M.'!F151</f>
        <v>895</v>
      </c>
      <c r="M35" s="275">
        <f>+'International Tourist M.'!G151</f>
        <v>1433</v>
      </c>
      <c r="N35" s="293">
        <f>+'International Tourist M.'!H151</f>
        <v>0</v>
      </c>
      <c r="O35" s="278">
        <f t="shared" si="12"/>
        <v>-100</v>
      </c>
      <c r="P35" s="280">
        <f t="shared" si="13"/>
        <v>-100</v>
      </c>
      <c r="Q35" s="292">
        <f>+'International Tourist M.'!AD151</f>
        <v>2203</v>
      </c>
      <c r="R35" s="275">
        <f>+'International Tourist M.'!AE151</f>
        <v>1848</v>
      </c>
      <c r="S35" s="293">
        <f>+'International Tourist M.'!AF151</f>
        <v>0</v>
      </c>
      <c r="T35" s="278">
        <f t="shared" si="14"/>
        <v>-100</v>
      </c>
      <c r="U35" s="287">
        <f t="shared" si="15"/>
        <v>-100</v>
      </c>
    </row>
    <row r="36" spans="1:35" ht="25.35" customHeight="1" thickTop="1" thickBot="1" x14ac:dyDescent="0.3">
      <c r="A36" s="272" t="s">
        <v>113</v>
      </c>
      <c r="B36" s="294">
        <f>SUM(B24:B35)</f>
        <v>35123</v>
      </c>
      <c r="C36" s="273">
        <f>SUM(C24:C35)</f>
        <v>27885</v>
      </c>
      <c r="D36" s="295">
        <f>SUM(D24:D35)</f>
        <v>1134</v>
      </c>
      <c r="E36" s="282">
        <f t="shared" si="8"/>
        <v>-96.771346411183558</v>
      </c>
      <c r="F36" s="281">
        <f t="shared" si="9"/>
        <v>-95.933297471759005</v>
      </c>
      <c r="G36" s="294">
        <f>SUM(G24:G35)</f>
        <v>7883</v>
      </c>
      <c r="H36" s="273">
        <f>SUM(H24:H35)</f>
        <v>8149</v>
      </c>
      <c r="I36" s="295">
        <f>SUM(I24:I35)</f>
        <v>306</v>
      </c>
      <c r="J36" s="282">
        <f t="shared" si="10"/>
        <v>-96.118229100596224</v>
      </c>
      <c r="K36" s="281">
        <f t="shared" si="11"/>
        <v>-96.24493802920604</v>
      </c>
      <c r="L36" s="294">
        <f>SUM(L24:L35)</f>
        <v>13164</v>
      </c>
      <c r="M36" s="273">
        <f>SUM(M24:M35)</f>
        <v>18963</v>
      </c>
      <c r="N36" s="295">
        <f>SUM(N24:N35)</f>
        <v>737</v>
      </c>
      <c r="O36" s="282">
        <f t="shared" si="12"/>
        <v>-94.401397751443326</v>
      </c>
      <c r="P36" s="281">
        <f t="shared" si="13"/>
        <v>-96.113484153351266</v>
      </c>
      <c r="Q36" s="294">
        <f>SUM(Q24:Q35)</f>
        <v>21339</v>
      </c>
      <c r="R36" s="273">
        <f>SUM(R24:R35)</f>
        <v>18425</v>
      </c>
      <c r="S36" s="295">
        <f>SUM(S24:S35)</f>
        <v>770</v>
      </c>
      <c r="T36" s="282">
        <f t="shared" si="14"/>
        <v>-96.391583485636616</v>
      </c>
      <c r="U36" s="274">
        <f t="shared" si="15"/>
        <v>-95.820895522388057</v>
      </c>
    </row>
    <row r="37" spans="1:35" ht="12.6" customHeight="1" thickTop="1" x14ac:dyDescent="0.25">
      <c r="A37" s="297"/>
      <c r="B37" s="298"/>
      <c r="C37" s="298"/>
      <c r="D37" s="298"/>
      <c r="E37" s="299"/>
      <c r="F37" s="299"/>
      <c r="G37" s="298"/>
      <c r="H37" s="298"/>
      <c r="I37" s="298"/>
      <c r="J37" s="299"/>
      <c r="K37" s="299"/>
      <c r="L37" s="298"/>
      <c r="M37" s="298"/>
      <c r="N37" s="298"/>
      <c r="O37" s="299"/>
      <c r="P37" s="299"/>
      <c r="Q37" s="298"/>
      <c r="R37" s="298"/>
      <c r="S37" s="298"/>
      <c r="T37" s="299"/>
      <c r="U37" s="299"/>
    </row>
    <row r="38" spans="1:35" ht="13.8" thickBot="1" x14ac:dyDescent="0.3"/>
    <row r="39" spans="1:35" ht="20.399999999999999" customHeight="1" thickTop="1" thickBot="1" x14ac:dyDescent="0.3">
      <c r="A39" s="362" t="s">
        <v>101</v>
      </c>
      <c r="B39" s="367" t="s">
        <v>14</v>
      </c>
      <c r="C39" s="368"/>
      <c r="D39" s="369"/>
      <c r="E39" s="296" t="s">
        <v>147</v>
      </c>
      <c r="F39" s="285" t="s">
        <v>147</v>
      </c>
      <c r="P39" s="362" t="s">
        <v>101</v>
      </c>
      <c r="Q39" s="364" t="s">
        <v>337</v>
      </c>
      <c r="R39" s="365"/>
      <c r="S39" s="366"/>
      <c r="T39" s="296" t="s">
        <v>147</v>
      </c>
      <c r="U39" s="285" t="s">
        <v>147</v>
      </c>
      <c r="Z39" s="310" t="s">
        <v>159</v>
      </c>
      <c r="AA39" s="309" t="s">
        <v>50</v>
      </c>
      <c r="AB39" s="309" t="s">
        <v>51</v>
      </c>
      <c r="AC39" s="309" t="s">
        <v>19</v>
      </c>
      <c r="AD39" s="309" t="s">
        <v>82</v>
      </c>
      <c r="AE39" s="309" t="s">
        <v>13</v>
      </c>
      <c r="AF39" s="309" t="s">
        <v>48</v>
      </c>
      <c r="AG39" s="309" t="s">
        <v>18</v>
      </c>
      <c r="AH39" s="309" t="s">
        <v>7</v>
      </c>
      <c r="AI39" s="309" t="s">
        <v>14</v>
      </c>
    </row>
    <row r="40" spans="1:35" ht="21.6" customHeight="1" thickTop="1" x14ac:dyDescent="0.55000000000000004">
      <c r="A40" s="363"/>
      <c r="B40" s="34">
        <v>2018</v>
      </c>
      <c r="C40" s="34">
        <v>2019</v>
      </c>
      <c r="D40" s="34">
        <v>2020</v>
      </c>
      <c r="E40" s="10" t="s">
        <v>350</v>
      </c>
      <c r="F40" s="10" t="s">
        <v>351</v>
      </c>
      <c r="P40" s="363"/>
      <c r="Q40" s="34">
        <v>2018</v>
      </c>
      <c r="R40" s="34">
        <v>2019</v>
      </c>
      <c r="S40" s="34">
        <v>2020</v>
      </c>
      <c r="T40" s="10" t="s">
        <v>350</v>
      </c>
      <c r="U40" s="10" t="s">
        <v>351</v>
      </c>
      <c r="Z40" s="304" t="s">
        <v>102</v>
      </c>
      <c r="AA40" s="305">
        <f t="shared" ref="AA40:AA51" si="16">+D7</f>
        <v>2</v>
      </c>
      <c r="AB40" s="305">
        <f t="shared" ref="AB40:AB51" si="17">+I7</f>
        <v>97</v>
      </c>
      <c r="AC40" s="305">
        <f t="shared" ref="AC40:AC51" si="18">+N7</f>
        <v>4965</v>
      </c>
      <c r="AD40" s="305">
        <f t="shared" ref="AD40:AD51" si="19">+S7</f>
        <v>0</v>
      </c>
      <c r="AE40" s="305">
        <f t="shared" ref="AE40:AE51" si="20">+D24</f>
        <v>1134</v>
      </c>
      <c r="AF40" s="305">
        <f t="shared" ref="AF40:AF51" si="21">+I24</f>
        <v>306</v>
      </c>
      <c r="AG40" s="305">
        <f t="shared" ref="AG40:AG51" si="22">+N24</f>
        <v>737</v>
      </c>
      <c r="AH40" s="305">
        <f t="shared" ref="AH40:AH51" si="23">+S24</f>
        <v>770</v>
      </c>
      <c r="AI40" s="305">
        <f t="shared" ref="AI40:AI51" si="24">+D41</f>
        <v>8619</v>
      </c>
    </row>
    <row r="41" spans="1:35" ht="25.35" customHeight="1" x14ac:dyDescent="0.25">
      <c r="A41" s="301" t="s">
        <v>102</v>
      </c>
      <c r="B41" s="288">
        <f>+'International Tourist M.'!U178</f>
        <v>10321</v>
      </c>
      <c r="C41" s="276">
        <f>+'International Tourist M.'!V178</f>
        <v>10618</v>
      </c>
      <c r="D41" s="289">
        <f>+'International Tourist M.'!W178</f>
        <v>8619</v>
      </c>
      <c r="E41" s="277">
        <f t="shared" ref="E41:E53" si="25">IFERROR(((D41-B41)/B41*100),0)</f>
        <v>-16.490650130801278</v>
      </c>
      <c r="F41" s="286">
        <f t="shared" ref="F41:F53" si="26">IFERROR(((D41-C41)/C41*100),0)</f>
        <v>-18.826521002071953</v>
      </c>
      <c r="P41" s="301" t="s">
        <v>102</v>
      </c>
      <c r="Q41" s="288">
        <f t="shared" ref="Q41:Q52" si="27">+B7+G7+L7+Q7+B24+G24+L24+Q24+B41</f>
        <v>22080</v>
      </c>
      <c r="R41" s="288">
        <f t="shared" ref="R41:R52" si="28">+C7+H7+M7+R7+C24+H24+M24+R24+C41</f>
        <v>23020</v>
      </c>
      <c r="S41" s="288">
        <f t="shared" ref="S41:S52" si="29">+D7+I7+N7+S7+D24+I24+N24+S24+D41</f>
        <v>16630</v>
      </c>
      <c r="T41" s="277">
        <f t="shared" ref="T41:T53" si="30">IFERROR(((S41-Q41)/Q41*100),0)</f>
        <v>-24.682971014492754</v>
      </c>
      <c r="U41" s="286">
        <f t="shared" ref="U41:U53" si="31">IFERROR(((S41-R41)/R41*100),0)</f>
        <v>-27.758470894874023</v>
      </c>
      <c r="Z41" s="306" t="s">
        <v>103</v>
      </c>
      <c r="AA41" s="305">
        <f t="shared" si="16"/>
        <v>0</v>
      </c>
      <c r="AB41" s="305">
        <f t="shared" si="17"/>
        <v>0</v>
      </c>
      <c r="AC41" s="305">
        <f t="shared" si="18"/>
        <v>0</v>
      </c>
      <c r="AD41" s="305">
        <f t="shared" si="19"/>
        <v>0</v>
      </c>
      <c r="AE41" s="305">
        <f t="shared" si="20"/>
        <v>0</v>
      </c>
      <c r="AF41" s="305">
        <f t="shared" si="21"/>
        <v>0</v>
      </c>
      <c r="AG41" s="305">
        <f t="shared" si="22"/>
        <v>0</v>
      </c>
      <c r="AH41" s="305">
        <f t="shared" si="23"/>
        <v>0</v>
      </c>
      <c r="AI41" s="305">
        <f t="shared" si="24"/>
        <v>0</v>
      </c>
    </row>
    <row r="42" spans="1:35" ht="25.35" customHeight="1" x14ac:dyDescent="0.25">
      <c r="A42" s="302" t="s">
        <v>103</v>
      </c>
      <c r="B42" s="290">
        <f>+'International Tourist M.'!U179</f>
        <v>16994</v>
      </c>
      <c r="C42" s="271">
        <f>+'International Tourist M.'!V179</f>
        <v>23326</v>
      </c>
      <c r="D42" s="291">
        <f>+'International Tourist M.'!W179</f>
        <v>0</v>
      </c>
      <c r="E42" s="277">
        <f t="shared" si="25"/>
        <v>-100</v>
      </c>
      <c r="F42" s="286">
        <f t="shared" si="26"/>
        <v>-100</v>
      </c>
      <c r="P42" s="302" t="s">
        <v>103</v>
      </c>
      <c r="Q42" s="288">
        <f t="shared" si="27"/>
        <v>31222</v>
      </c>
      <c r="R42" s="288">
        <f t="shared" si="28"/>
        <v>37603</v>
      </c>
      <c r="S42" s="288">
        <f t="shared" si="29"/>
        <v>0</v>
      </c>
      <c r="T42" s="277">
        <f t="shared" si="30"/>
        <v>-100</v>
      </c>
      <c r="U42" s="286">
        <f t="shared" si="31"/>
        <v>-100</v>
      </c>
      <c r="Z42" s="306" t="s">
        <v>104</v>
      </c>
      <c r="AA42" s="305">
        <f t="shared" si="16"/>
        <v>0</v>
      </c>
      <c r="AB42" s="305">
        <f t="shared" si="17"/>
        <v>0</v>
      </c>
      <c r="AC42" s="305">
        <f t="shared" si="18"/>
        <v>0</v>
      </c>
      <c r="AD42" s="305">
        <f t="shared" si="19"/>
        <v>0</v>
      </c>
      <c r="AE42" s="305">
        <f t="shared" si="20"/>
        <v>0</v>
      </c>
      <c r="AF42" s="305">
        <f t="shared" si="21"/>
        <v>0</v>
      </c>
      <c r="AG42" s="305">
        <f t="shared" si="22"/>
        <v>0</v>
      </c>
      <c r="AH42" s="305">
        <f t="shared" si="23"/>
        <v>0</v>
      </c>
      <c r="AI42" s="305">
        <f t="shared" si="24"/>
        <v>0</v>
      </c>
    </row>
    <row r="43" spans="1:35" ht="25.35" customHeight="1" x14ac:dyDescent="0.25">
      <c r="A43" s="302" t="s">
        <v>104</v>
      </c>
      <c r="B43" s="290">
        <f>+'International Tourist M.'!U180</f>
        <v>22562</v>
      </c>
      <c r="C43" s="271">
        <f>+'International Tourist M.'!V180</f>
        <v>22692</v>
      </c>
      <c r="D43" s="291">
        <f>+'International Tourist M.'!W180</f>
        <v>0</v>
      </c>
      <c r="E43" s="277">
        <f t="shared" si="25"/>
        <v>-100</v>
      </c>
      <c r="F43" s="286">
        <f t="shared" si="26"/>
        <v>-100</v>
      </c>
      <c r="P43" s="302" t="s">
        <v>104</v>
      </c>
      <c r="Q43" s="288">
        <f t="shared" si="27"/>
        <v>41632</v>
      </c>
      <c r="R43" s="288">
        <f t="shared" si="28"/>
        <v>40095</v>
      </c>
      <c r="S43" s="288">
        <f t="shared" si="29"/>
        <v>0</v>
      </c>
      <c r="T43" s="277">
        <f t="shared" si="30"/>
        <v>-100</v>
      </c>
      <c r="U43" s="286">
        <f t="shared" si="31"/>
        <v>-100</v>
      </c>
      <c r="Z43" s="306" t="s">
        <v>105</v>
      </c>
      <c r="AA43" s="305">
        <f t="shared" si="16"/>
        <v>0</v>
      </c>
      <c r="AB43" s="305">
        <f t="shared" si="17"/>
        <v>0</v>
      </c>
      <c r="AC43" s="305">
        <f t="shared" si="18"/>
        <v>0</v>
      </c>
      <c r="AD43" s="305">
        <f t="shared" si="19"/>
        <v>0</v>
      </c>
      <c r="AE43" s="305">
        <f t="shared" si="20"/>
        <v>0</v>
      </c>
      <c r="AF43" s="305">
        <f t="shared" si="21"/>
        <v>0</v>
      </c>
      <c r="AG43" s="305">
        <f t="shared" si="22"/>
        <v>0</v>
      </c>
      <c r="AH43" s="305">
        <f t="shared" si="23"/>
        <v>0</v>
      </c>
      <c r="AI43" s="305">
        <f t="shared" si="24"/>
        <v>0</v>
      </c>
    </row>
    <row r="44" spans="1:35" ht="25.35" customHeight="1" x14ac:dyDescent="0.25">
      <c r="A44" s="302" t="s">
        <v>105</v>
      </c>
      <c r="B44" s="290">
        <f>+'International Tourist M.'!U181</f>
        <v>23167</v>
      </c>
      <c r="C44" s="271">
        <f>+'International Tourist M.'!V181</f>
        <v>24670</v>
      </c>
      <c r="D44" s="291">
        <f>+'International Tourist M.'!W181</f>
        <v>0</v>
      </c>
      <c r="E44" s="277">
        <f t="shared" si="25"/>
        <v>-100</v>
      </c>
      <c r="F44" s="286">
        <f t="shared" si="26"/>
        <v>-100</v>
      </c>
      <c r="P44" s="302" t="s">
        <v>105</v>
      </c>
      <c r="Q44" s="288">
        <f t="shared" si="27"/>
        <v>38400</v>
      </c>
      <c r="R44" s="288">
        <f t="shared" si="28"/>
        <v>40866</v>
      </c>
      <c r="S44" s="288">
        <f t="shared" si="29"/>
        <v>0</v>
      </c>
      <c r="T44" s="277">
        <f t="shared" si="30"/>
        <v>-100</v>
      </c>
      <c r="U44" s="286">
        <f t="shared" si="31"/>
        <v>-100</v>
      </c>
      <c r="Z44" s="306" t="s">
        <v>106</v>
      </c>
      <c r="AA44" s="305">
        <f t="shared" si="16"/>
        <v>0</v>
      </c>
      <c r="AB44" s="305">
        <f t="shared" si="17"/>
        <v>0</v>
      </c>
      <c r="AC44" s="305">
        <f t="shared" si="18"/>
        <v>0</v>
      </c>
      <c r="AD44" s="305">
        <f t="shared" si="19"/>
        <v>0</v>
      </c>
      <c r="AE44" s="305">
        <f t="shared" si="20"/>
        <v>0</v>
      </c>
      <c r="AF44" s="305">
        <f t="shared" si="21"/>
        <v>0</v>
      </c>
      <c r="AG44" s="305">
        <f t="shared" si="22"/>
        <v>0</v>
      </c>
      <c r="AH44" s="305">
        <f t="shared" si="23"/>
        <v>0</v>
      </c>
      <c r="AI44" s="305">
        <f t="shared" si="24"/>
        <v>0</v>
      </c>
    </row>
    <row r="45" spans="1:35" ht="25.35" customHeight="1" x14ac:dyDescent="0.25">
      <c r="A45" s="302" t="s">
        <v>106</v>
      </c>
      <c r="B45" s="290">
        <f>+'International Tourist M.'!U182</f>
        <v>30403</v>
      </c>
      <c r="C45" s="271">
        <f>+'International Tourist M.'!V182</f>
        <v>28077</v>
      </c>
      <c r="D45" s="291">
        <f>+'International Tourist M.'!W182</f>
        <v>0</v>
      </c>
      <c r="E45" s="277">
        <f t="shared" si="25"/>
        <v>-100</v>
      </c>
      <c r="F45" s="286">
        <f t="shared" si="26"/>
        <v>-100</v>
      </c>
      <c r="P45" s="302" t="s">
        <v>106</v>
      </c>
      <c r="Q45" s="288">
        <f t="shared" si="27"/>
        <v>42333</v>
      </c>
      <c r="R45" s="288">
        <f t="shared" si="28"/>
        <v>36140</v>
      </c>
      <c r="S45" s="288">
        <f t="shared" si="29"/>
        <v>0</v>
      </c>
      <c r="T45" s="277">
        <f t="shared" si="30"/>
        <v>-100</v>
      </c>
      <c r="U45" s="286">
        <f t="shared" si="31"/>
        <v>-100</v>
      </c>
      <c r="Z45" s="306" t="s">
        <v>107</v>
      </c>
      <c r="AA45" s="305">
        <f t="shared" si="16"/>
        <v>0</v>
      </c>
      <c r="AB45" s="305">
        <f t="shared" si="17"/>
        <v>0</v>
      </c>
      <c r="AC45" s="305">
        <f t="shared" si="18"/>
        <v>0</v>
      </c>
      <c r="AD45" s="305">
        <f t="shared" si="19"/>
        <v>0</v>
      </c>
      <c r="AE45" s="305">
        <f t="shared" si="20"/>
        <v>0</v>
      </c>
      <c r="AF45" s="305">
        <f t="shared" si="21"/>
        <v>0</v>
      </c>
      <c r="AG45" s="305">
        <f t="shared" si="22"/>
        <v>0</v>
      </c>
      <c r="AH45" s="305">
        <f t="shared" si="23"/>
        <v>0</v>
      </c>
      <c r="AI45" s="305">
        <f t="shared" si="24"/>
        <v>0</v>
      </c>
    </row>
    <row r="46" spans="1:35" ht="25.35" customHeight="1" x14ac:dyDescent="0.25">
      <c r="A46" s="302" t="s">
        <v>107</v>
      </c>
      <c r="B46" s="290">
        <f>+'International Tourist M.'!U183</f>
        <v>55769</v>
      </c>
      <c r="C46" s="271">
        <f>+'International Tourist M.'!V183</f>
        <v>52777</v>
      </c>
      <c r="D46" s="291">
        <f>+'International Tourist M.'!W183</f>
        <v>0</v>
      </c>
      <c r="E46" s="277">
        <f t="shared" si="25"/>
        <v>-100</v>
      </c>
      <c r="F46" s="286">
        <f t="shared" si="26"/>
        <v>-100</v>
      </c>
      <c r="P46" s="302" t="s">
        <v>107</v>
      </c>
      <c r="Q46" s="288">
        <f t="shared" si="27"/>
        <v>70206</v>
      </c>
      <c r="R46" s="288">
        <f t="shared" si="28"/>
        <v>66276</v>
      </c>
      <c r="S46" s="288">
        <f t="shared" si="29"/>
        <v>0</v>
      </c>
      <c r="T46" s="277">
        <f t="shared" si="30"/>
        <v>-100</v>
      </c>
      <c r="U46" s="286">
        <f t="shared" si="31"/>
        <v>-100</v>
      </c>
      <c r="Z46" s="306" t="s">
        <v>108</v>
      </c>
      <c r="AA46" s="305">
        <f t="shared" si="16"/>
        <v>0</v>
      </c>
      <c r="AB46" s="305">
        <f t="shared" si="17"/>
        <v>0</v>
      </c>
      <c r="AC46" s="305">
        <f t="shared" si="18"/>
        <v>0</v>
      </c>
      <c r="AD46" s="305">
        <f t="shared" si="19"/>
        <v>0</v>
      </c>
      <c r="AE46" s="305">
        <f t="shared" si="20"/>
        <v>0</v>
      </c>
      <c r="AF46" s="305">
        <f t="shared" si="21"/>
        <v>0</v>
      </c>
      <c r="AG46" s="305">
        <f t="shared" si="22"/>
        <v>0</v>
      </c>
      <c r="AH46" s="305">
        <f t="shared" si="23"/>
        <v>0</v>
      </c>
      <c r="AI46" s="305">
        <f t="shared" si="24"/>
        <v>0</v>
      </c>
    </row>
    <row r="47" spans="1:35" ht="25.35" customHeight="1" x14ac:dyDescent="0.25">
      <c r="A47" s="302" t="s">
        <v>108</v>
      </c>
      <c r="B47" s="290">
        <f>+'International Tourist M.'!U184</f>
        <v>56225</v>
      </c>
      <c r="C47" s="271">
        <f>+'International Tourist M.'!V184</f>
        <v>54048</v>
      </c>
      <c r="D47" s="291">
        <f>+'International Tourist M.'!W184</f>
        <v>0</v>
      </c>
      <c r="E47" s="277">
        <f t="shared" si="25"/>
        <v>-100</v>
      </c>
      <c r="F47" s="286">
        <f t="shared" si="26"/>
        <v>-100</v>
      </c>
      <c r="P47" s="302" t="s">
        <v>108</v>
      </c>
      <c r="Q47" s="288">
        <f t="shared" si="27"/>
        <v>71004</v>
      </c>
      <c r="R47" s="288">
        <f t="shared" si="28"/>
        <v>68487</v>
      </c>
      <c r="S47" s="288">
        <f t="shared" si="29"/>
        <v>0</v>
      </c>
      <c r="T47" s="277">
        <f t="shared" si="30"/>
        <v>-100</v>
      </c>
      <c r="U47" s="286">
        <f t="shared" si="31"/>
        <v>-100</v>
      </c>
      <c r="Z47" s="306" t="s">
        <v>109</v>
      </c>
      <c r="AA47" s="305">
        <f t="shared" si="16"/>
        <v>0</v>
      </c>
      <c r="AB47" s="305">
        <f t="shared" si="17"/>
        <v>0</v>
      </c>
      <c r="AC47" s="305">
        <f t="shared" si="18"/>
        <v>0</v>
      </c>
      <c r="AD47" s="305">
        <f t="shared" si="19"/>
        <v>0</v>
      </c>
      <c r="AE47" s="305">
        <f t="shared" si="20"/>
        <v>0</v>
      </c>
      <c r="AF47" s="305">
        <f t="shared" si="21"/>
        <v>0</v>
      </c>
      <c r="AG47" s="305">
        <f t="shared" si="22"/>
        <v>0</v>
      </c>
      <c r="AH47" s="305">
        <f t="shared" si="23"/>
        <v>0</v>
      </c>
      <c r="AI47" s="305">
        <f t="shared" si="24"/>
        <v>0</v>
      </c>
    </row>
    <row r="48" spans="1:35" ht="25.35" customHeight="1" x14ac:dyDescent="0.25">
      <c r="A48" s="302" t="s">
        <v>109</v>
      </c>
      <c r="B48" s="290">
        <f>+'International Tourist M.'!U185</f>
        <v>38940</v>
      </c>
      <c r="C48" s="271">
        <f>+'International Tourist M.'!V185</f>
        <v>33777</v>
      </c>
      <c r="D48" s="291">
        <f>+'International Tourist M.'!W185</f>
        <v>0</v>
      </c>
      <c r="E48" s="277">
        <f t="shared" si="25"/>
        <v>-100</v>
      </c>
      <c r="F48" s="286">
        <f t="shared" si="26"/>
        <v>-100</v>
      </c>
      <c r="P48" s="302" t="s">
        <v>109</v>
      </c>
      <c r="Q48" s="288">
        <f t="shared" si="27"/>
        <v>53519</v>
      </c>
      <c r="R48" s="288">
        <f t="shared" si="28"/>
        <v>48941</v>
      </c>
      <c r="S48" s="288">
        <f t="shared" si="29"/>
        <v>0</v>
      </c>
      <c r="T48" s="277">
        <f t="shared" si="30"/>
        <v>-100</v>
      </c>
      <c r="U48" s="286">
        <f t="shared" si="31"/>
        <v>-100</v>
      </c>
      <c r="Z48" s="306" t="s">
        <v>125</v>
      </c>
      <c r="AA48" s="305">
        <f t="shared" si="16"/>
        <v>0</v>
      </c>
      <c r="AB48" s="305">
        <f t="shared" si="17"/>
        <v>0</v>
      </c>
      <c r="AC48" s="305">
        <f t="shared" si="18"/>
        <v>0</v>
      </c>
      <c r="AD48" s="305">
        <f t="shared" si="19"/>
        <v>0</v>
      </c>
      <c r="AE48" s="305">
        <f t="shared" si="20"/>
        <v>0</v>
      </c>
      <c r="AF48" s="305">
        <f t="shared" si="21"/>
        <v>0</v>
      </c>
      <c r="AG48" s="305">
        <f t="shared" si="22"/>
        <v>0</v>
      </c>
      <c r="AH48" s="305">
        <f t="shared" si="23"/>
        <v>0</v>
      </c>
      <c r="AI48" s="305">
        <f t="shared" si="24"/>
        <v>0</v>
      </c>
    </row>
    <row r="49" spans="1:35" ht="25.35" customHeight="1" x14ac:dyDescent="0.25">
      <c r="A49" s="302" t="s">
        <v>125</v>
      </c>
      <c r="B49" s="290">
        <f>+'International Tourist M.'!U186</f>
        <v>21102</v>
      </c>
      <c r="C49" s="271">
        <f>+'International Tourist M.'!V186</f>
        <v>21240</v>
      </c>
      <c r="D49" s="291">
        <f>+'International Tourist M.'!W186</f>
        <v>0</v>
      </c>
      <c r="E49" s="277">
        <f t="shared" si="25"/>
        <v>-100</v>
      </c>
      <c r="F49" s="286">
        <f t="shared" si="26"/>
        <v>-100</v>
      </c>
      <c r="P49" s="302" t="s">
        <v>125</v>
      </c>
      <c r="Q49" s="288">
        <f t="shared" si="27"/>
        <v>38435</v>
      </c>
      <c r="R49" s="288">
        <f t="shared" si="28"/>
        <v>36947</v>
      </c>
      <c r="S49" s="288">
        <f t="shared" si="29"/>
        <v>0</v>
      </c>
      <c r="T49" s="277">
        <f t="shared" si="30"/>
        <v>-100</v>
      </c>
      <c r="U49" s="286">
        <f t="shared" si="31"/>
        <v>-100</v>
      </c>
      <c r="Z49" s="306" t="s">
        <v>110</v>
      </c>
      <c r="AA49" s="305">
        <f t="shared" si="16"/>
        <v>0</v>
      </c>
      <c r="AB49" s="305">
        <f t="shared" si="17"/>
        <v>0</v>
      </c>
      <c r="AC49" s="305">
        <f t="shared" si="18"/>
        <v>0</v>
      </c>
      <c r="AD49" s="305">
        <f t="shared" si="19"/>
        <v>0</v>
      </c>
      <c r="AE49" s="305">
        <f t="shared" si="20"/>
        <v>0</v>
      </c>
      <c r="AF49" s="305">
        <f t="shared" si="21"/>
        <v>0</v>
      </c>
      <c r="AG49" s="305">
        <f t="shared" si="22"/>
        <v>0</v>
      </c>
      <c r="AH49" s="305">
        <f t="shared" si="23"/>
        <v>0</v>
      </c>
      <c r="AI49" s="305">
        <f t="shared" si="24"/>
        <v>0</v>
      </c>
    </row>
    <row r="50" spans="1:35" ht="25.35" customHeight="1" x14ac:dyDescent="0.25">
      <c r="A50" s="302" t="s">
        <v>110</v>
      </c>
      <c r="B50" s="290">
        <f>+'International Tourist M.'!U187</f>
        <v>19118</v>
      </c>
      <c r="C50" s="271">
        <f>+'International Tourist M.'!V187</f>
        <v>16969</v>
      </c>
      <c r="D50" s="291">
        <f>+'International Tourist M.'!W187</f>
        <v>0</v>
      </c>
      <c r="E50" s="277">
        <f t="shared" si="25"/>
        <v>-100</v>
      </c>
      <c r="F50" s="286">
        <f t="shared" si="26"/>
        <v>-100</v>
      </c>
      <c r="P50" s="302" t="s">
        <v>110</v>
      </c>
      <c r="Q50" s="288">
        <f t="shared" si="27"/>
        <v>34379</v>
      </c>
      <c r="R50" s="288">
        <f t="shared" si="28"/>
        <v>32207</v>
      </c>
      <c r="S50" s="288">
        <f t="shared" si="29"/>
        <v>0</v>
      </c>
      <c r="T50" s="277">
        <f t="shared" si="30"/>
        <v>-100</v>
      </c>
      <c r="U50" s="286">
        <f t="shared" si="31"/>
        <v>-100</v>
      </c>
      <c r="Z50" s="306" t="s">
        <v>111</v>
      </c>
      <c r="AA50" s="305">
        <f t="shared" si="16"/>
        <v>0</v>
      </c>
      <c r="AB50" s="305">
        <f t="shared" si="17"/>
        <v>0</v>
      </c>
      <c r="AC50" s="305">
        <f t="shared" si="18"/>
        <v>0</v>
      </c>
      <c r="AD50" s="305">
        <f t="shared" si="19"/>
        <v>0</v>
      </c>
      <c r="AE50" s="305">
        <f t="shared" si="20"/>
        <v>0</v>
      </c>
      <c r="AF50" s="305">
        <f t="shared" si="21"/>
        <v>0</v>
      </c>
      <c r="AG50" s="305">
        <f t="shared" si="22"/>
        <v>0</v>
      </c>
      <c r="AH50" s="305">
        <f t="shared" si="23"/>
        <v>0</v>
      </c>
      <c r="AI50" s="305">
        <f t="shared" si="24"/>
        <v>0</v>
      </c>
    </row>
    <row r="51" spans="1:35" ht="25.35" customHeight="1" thickBot="1" x14ac:dyDescent="0.3">
      <c r="A51" s="302" t="s">
        <v>111</v>
      </c>
      <c r="B51" s="290">
        <f>+'International Tourist M.'!U188</f>
        <v>16072</v>
      </c>
      <c r="C51" s="271">
        <f>+'International Tourist M.'!V188</f>
        <v>18944</v>
      </c>
      <c r="D51" s="291">
        <f>+'International Tourist M.'!W188</f>
        <v>0</v>
      </c>
      <c r="E51" s="277">
        <f t="shared" si="25"/>
        <v>-100</v>
      </c>
      <c r="F51" s="286">
        <f t="shared" si="26"/>
        <v>-100</v>
      </c>
      <c r="P51" s="302" t="s">
        <v>111</v>
      </c>
      <c r="Q51" s="288">
        <f t="shared" si="27"/>
        <v>33782</v>
      </c>
      <c r="R51" s="288">
        <f t="shared" si="28"/>
        <v>36448</v>
      </c>
      <c r="S51" s="288">
        <f t="shared" si="29"/>
        <v>0</v>
      </c>
      <c r="T51" s="277">
        <f t="shared" si="30"/>
        <v>-100</v>
      </c>
      <c r="U51" s="286">
        <f t="shared" si="31"/>
        <v>-100</v>
      </c>
      <c r="Z51" s="307" t="s">
        <v>112</v>
      </c>
      <c r="AA51" s="305">
        <f t="shared" si="16"/>
        <v>0</v>
      </c>
      <c r="AB51" s="305">
        <f t="shared" si="17"/>
        <v>0</v>
      </c>
      <c r="AC51" s="305">
        <f t="shared" si="18"/>
        <v>0</v>
      </c>
      <c r="AD51" s="305">
        <f t="shared" si="19"/>
        <v>0</v>
      </c>
      <c r="AE51" s="305">
        <f t="shared" si="20"/>
        <v>0</v>
      </c>
      <c r="AF51" s="305">
        <f t="shared" si="21"/>
        <v>0</v>
      </c>
      <c r="AG51" s="305">
        <f t="shared" si="22"/>
        <v>0</v>
      </c>
      <c r="AH51" s="305">
        <f t="shared" si="23"/>
        <v>0</v>
      </c>
      <c r="AI51" s="305">
        <f t="shared" si="24"/>
        <v>0</v>
      </c>
    </row>
    <row r="52" spans="1:35" ht="25.35" customHeight="1" thickTop="1" thickBot="1" x14ac:dyDescent="0.3">
      <c r="A52" s="303" t="s">
        <v>112</v>
      </c>
      <c r="B52" s="292">
        <f>+'International Tourist M.'!U189</f>
        <v>13714</v>
      </c>
      <c r="C52" s="275">
        <f>+'International Tourist M.'!V189</f>
        <v>12785</v>
      </c>
      <c r="D52" s="293">
        <f>+'International Tourist M.'!W189</f>
        <v>0</v>
      </c>
      <c r="E52" s="278">
        <f t="shared" si="25"/>
        <v>-100</v>
      </c>
      <c r="F52" s="287">
        <f t="shared" si="26"/>
        <v>-100</v>
      </c>
      <c r="P52" s="303" t="s">
        <v>112</v>
      </c>
      <c r="Q52" s="288">
        <f t="shared" si="27"/>
        <v>31110</v>
      </c>
      <c r="R52" s="288">
        <f t="shared" si="28"/>
        <v>26881</v>
      </c>
      <c r="S52" s="288">
        <f t="shared" si="29"/>
        <v>0</v>
      </c>
      <c r="T52" s="278">
        <f t="shared" si="30"/>
        <v>-100</v>
      </c>
      <c r="U52" s="287">
        <f t="shared" si="31"/>
        <v>-100</v>
      </c>
      <c r="Z52" s="272" t="s">
        <v>113</v>
      </c>
      <c r="AA52" s="308">
        <f>SUM(AA40:AA51)</f>
        <v>2</v>
      </c>
      <c r="AB52" s="308">
        <f t="shared" ref="AB52:AI52" si="32">SUM(AB40:AB51)</f>
        <v>97</v>
      </c>
      <c r="AC52" s="308">
        <f t="shared" si="32"/>
        <v>4965</v>
      </c>
      <c r="AD52" s="308">
        <f t="shared" si="32"/>
        <v>0</v>
      </c>
      <c r="AE52" s="308">
        <f t="shared" si="32"/>
        <v>1134</v>
      </c>
      <c r="AF52" s="308">
        <f t="shared" si="32"/>
        <v>306</v>
      </c>
      <c r="AG52" s="308">
        <f t="shared" si="32"/>
        <v>737</v>
      </c>
      <c r="AH52" s="308">
        <f t="shared" si="32"/>
        <v>770</v>
      </c>
      <c r="AI52" s="308">
        <f t="shared" si="32"/>
        <v>8619</v>
      </c>
    </row>
    <row r="53" spans="1:35" ht="25.35" customHeight="1" thickTop="1" thickBot="1" x14ac:dyDescent="0.3">
      <c r="A53" s="283" t="s">
        <v>113</v>
      </c>
      <c r="B53" s="294">
        <f>SUM(B41:B52)</f>
        <v>324387</v>
      </c>
      <c r="C53" s="273">
        <f>SUM(C41:C52)</f>
        <v>319923</v>
      </c>
      <c r="D53" s="295">
        <f>SUM(D41:D52)</f>
        <v>8619</v>
      </c>
      <c r="E53" s="282">
        <f t="shared" si="25"/>
        <v>-97.342988467478662</v>
      </c>
      <c r="F53" s="274">
        <f t="shared" si="26"/>
        <v>-97.305914235612946</v>
      </c>
      <c r="P53" s="283" t="s">
        <v>113</v>
      </c>
      <c r="Q53" s="294">
        <f>SUM(Q41:Q52)</f>
        <v>508102</v>
      </c>
      <c r="R53" s="273">
        <f>SUM(R41:R52)</f>
        <v>493911</v>
      </c>
      <c r="S53" s="295">
        <f>SUM(S41:S52)</f>
        <v>16630</v>
      </c>
      <c r="T53" s="282">
        <f t="shared" si="30"/>
        <v>-96.727035122869026</v>
      </c>
      <c r="U53" s="274">
        <f t="shared" si="31"/>
        <v>-96.632996632996637</v>
      </c>
    </row>
    <row r="54" spans="1:35" ht="13.8" thickTop="1" x14ac:dyDescent="0.25"/>
  </sheetData>
  <mergeCells count="14">
    <mergeCell ref="P39:P40"/>
    <mergeCell ref="Q39:S39"/>
    <mergeCell ref="A39:A40"/>
    <mergeCell ref="B39:D39"/>
    <mergeCell ref="A5:A6"/>
    <mergeCell ref="B5:D5"/>
    <mergeCell ref="Q5:S5"/>
    <mergeCell ref="A22:A23"/>
    <mergeCell ref="B22:D22"/>
    <mergeCell ref="G22:I22"/>
    <mergeCell ref="L22:N22"/>
    <mergeCell ref="Q22:S22"/>
    <mergeCell ref="G5:I5"/>
    <mergeCell ref="L5:N5"/>
  </mergeCells>
  <pageMargins left="0.78740157480314965" right="0.15748031496062992" top="7.874015748031496E-2" bottom="7.874015748031496E-2" header="0.31496062992125984" footer="0.31496062992125984"/>
  <pageSetup paperSize="9" scale="49" orientation="portrait" r:id="rId1"/>
  <headerFooter>
    <oddHeader>&amp;C&amp;"Arial,ตัวหนา"&amp;8&amp;P / &amp;N&amp;R&amp;"Arial,ตัวหนา"&amp;7ATTA - AEC Market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8"/>
  </sheetPr>
  <dimension ref="A1:U36"/>
  <sheetViews>
    <sheetView zoomScale="65" workbookViewId="0"/>
  </sheetViews>
  <sheetFormatPr defaultRowHeight="13.2" x14ac:dyDescent="0.25"/>
  <cols>
    <col min="1" max="1" width="10.109375" customWidth="1"/>
    <col min="2" max="21" width="9.33203125" customWidth="1"/>
  </cols>
  <sheetData>
    <row r="1" spans="1:21" ht="23.4" x14ac:dyDescent="0.6">
      <c r="A1" s="17" t="s">
        <v>149</v>
      </c>
    </row>
    <row r="2" spans="1:21" ht="23.4" x14ac:dyDescent="0.6">
      <c r="A2" s="18" t="str">
        <f>+'International Tourist M.'!C2</f>
        <v>Percentage of Tourists</v>
      </c>
    </row>
    <row r="3" spans="1:21" s="4" customFormat="1" ht="28.8" x14ac:dyDescent="0.75">
      <c r="A3" s="18" t="str">
        <f>+'International Tourist M.'!C3</f>
        <v>As of January 2020   (1-20)</v>
      </c>
      <c r="B3" s="11"/>
      <c r="C3" s="12"/>
      <c r="D3" s="12"/>
      <c r="E3" s="11"/>
      <c r="F3" s="11"/>
      <c r="G3" s="11"/>
      <c r="H3" s="12"/>
      <c r="I3" s="12"/>
      <c r="J3" s="11"/>
      <c r="K3" s="11"/>
      <c r="L3" s="11"/>
      <c r="M3" s="12"/>
      <c r="N3" s="12"/>
      <c r="O3" s="11"/>
      <c r="P3" s="11"/>
      <c r="Q3" s="11"/>
      <c r="R3" s="12"/>
      <c r="S3" s="12"/>
      <c r="T3" s="11"/>
      <c r="U3" s="11"/>
    </row>
    <row r="4" spans="1:21" ht="21" customHeight="1" x14ac:dyDescent="0.55000000000000004">
      <c r="A4" s="336" t="s">
        <v>101</v>
      </c>
      <c r="B4" s="359" t="s">
        <v>36</v>
      </c>
      <c r="C4" s="359"/>
      <c r="D4" s="360"/>
      <c r="E4" s="76" t="s">
        <v>147</v>
      </c>
      <c r="F4" s="76" t="s">
        <v>147</v>
      </c>
      <c r="G4" s="359" t="s">
        <v>45</v>
      </c>
      <c r="H4" s="359"/>
      <c r="I4" s="360"/>
      <c r="J4" s="76" t="s">
        <v>147</v>
      </c>
      <c r="K4" s="76" t="s">
        <v>147</v>
      </c>
      <c r="L4" s="359" t="s">
        <v>53</v>
      </c>
      <c r="M4" s="359"/>
      <c r="N4" s="360"/>
      <c r="O4" s="76" t="s">
        <v>147</v>
      </c>
      <c r="P4" s="76" t="s">
        <v>147</v>
      </c>
      <c r="Q4" s="359" t="s">
        <v>63</v>
      </c>
      <c r="R4" s="359"/>
      <c r="S4" s="360"/>
      <c r="T4" s="76" t="s">
        <v>147</v>
      </c>
      <c r="U4" s="76" t="s">
        <v>147</v>
      </c>
    </row>
    <row r="5" spans="1:21" ht="20.399999999999999" x14ac:dyDescent="0.55000000000000004">
      <c r="A5" s="337"/>
      <c r="B5" s="34">
        <v>2018</v>
      </c>
      <c r="C5" s="34">
        <v>2019</v>
      </c>
      <c r="D5" s="34">
        <v>2020</v>
      </c>
      <c r="E5" s="10" t="s">
        <v>350</v>
      </c>
      <c r="F5" s="10" t="s">
        <v>351</v>
      </c>
      <c r="G5" s="34">
        <v>2018</v>
      </c>
      <c r="H5" s="34">
        <v>2019</v>
      </c>
      <c r="I5" s="34">
        <v>2020</v>
      </c>
      <c r="J5" s="10" t="s">
        <v>350</v>
      </c>
      <c r="K5" s="10" t="s">
        <v>351</v>
      </c>
      <c r="L5" s="34">
        <v>2018</v>
      </c>
      <c r="M5" s="34">
        <v>2019</v>
      </c>
      <c r="N5" s="34">
        <v>2020</v>
      </c>
      <c r="O5" s="10" t="s">
        <v>350</v>
      </c>
      <c r="P5" s="10" t="s">
        <v>351</v>
      </c>
      <c r="Q5" s="34">
        <v>2018</v>
      </c>
      <c r="R5" s="34">
        <v>2019</v>
      </c>
      <c r="S5" s="34">
        <v>2020</v>
      </c>
      <c r="T5" s="10" t="s">
        <v>350</v>
      </c>
      <c r="U5" s="10" t="s">
        <v>351</v>
      </c>
    </row>
    <row r="6" spans="1:21" ht="21" x14ac:dyDescent="0.6">
      <c r="A6" s="46" t="s">
        <v>102</v>
      </c>
      <c r="B6" s="13">
        <f>+'International Tourist M.'!F159</f>
        <v>0</v>
      </c>
      <c r="C6" s="13">
        <f>+'International Tourist M.'!G159</f>
        <v>23</v>
      </c>
      <c r="D6" s="13">
        <f>+'International Tourist M.'!H159</f>
        <v>0</v>
      </c>
      <c r="E6" s="205">
        <f t="shared" ref="E6:E18" si="0">IFERROR(((D6-B6)/B6*100),0)</f>
        <v>0</v>
      </c>
      <c r="F6" s="205">
        <f t="shared" ref="F6:F18" si="1">IFERROR(((D6-C6)/C6*100),0)</f>
        <v>-100</v>
      </c>
      <c r="G6" s="13">
        <f>+'International Tourist M.'!I121</f>
        <v>3</v>
      </c>
      <c r="H6" s="13">
        <f>+'International Tourist M.'!J121</f>
        <v>0</v>
      </c>
      <c r="I6" s="13">
        <f>+'International Tourist M.'!K121</f>
        <v>0</v>
      </c>
      <c r="J6" s="205">
        <f t="shared" ref="J6:J18" si="2">IFERROR(((I6-G6)/G6*100),0)</f>
        <v>-100</v>
      </c>
      <c r="K6" s="205">
        <f t="shared" ref="K6:K18" si="3">IFERROR(((I6-H6)/H6*100),0)</f>
        <v>0</v>
      </c>
      <c r="L6" s="13">
        <f>+'International Tourist M.'!C8</f>
        <v>0</v>
      </c>
      <c r="M6" s="13">
        <f>+'International Tourist M.'!D8</f>
        <v>0</v>
      </c>
      <c r="N6" s="13">
        <f>+'International Tourist M.'!E8</f>
        <v>34</v>
      </c>
      <c r="O6" s="205">
        <f t="shared" ref="O6:O18" si="4">IFERROR(((N6-L6)/L6*100),0)</f>
        <v>0</v>
      </c>
      <c r="P6" s="205">
        <f t="shared" ref="P6:P18" si="5">IFERROR(((N6-M6)/M6*100),0)</f>
        <v>0</v>
      </c>
      <c r="Q6" s="13">
        <f>+'International Tourist M.'!L45</f>
        <v>26</v>
      </c>
      <c r="R6" s="13">
        <f>+'International Tourist M.'!M45</f>
        <v>29</v>
      </c>
      <c r="S6" s="13">
        <f>+'International Tourist M.'!N45</f>
        <v>15</v>
      </c>
      <c r="T6" s="205">
        <f t="shared" ref="T6:T18" si="6">IFERROR(((S6-Q6)/Q6*100),0)</f>
        <v>-42.307692307692307</v>
      </c>
      <c r="U6" s="205">
        <f t="shared" ref="U6:U18" si="7">IFERROR(((S6-R6)/R6*100),0)</f>
        <v>-48.275862068965516</v>
      </c>
    </row>
    <row r="7" spans="1:21" ht="21" x14ac:dyDescent="0.6">
      <c r="A7" s="47" t="s">
        <v>103</v>
      </c>
      <c r="B7" s="13">
        <f>+'International Tourist M.'!F160</f>
        <v>2</v>
      </c>
      <c r="C7" s="13">
        <f>+'International Tourist M.'!G160</f>
        <v>4</v>
      </c>
      <c r="D7" s="13">
        <f>+'International Tourist M.'!H160</f>
        <v>0</v>
      </c>
      <c r="E7" s="205">
        <f t="shared" si="0"/>
        <v>-100</v>
      </c>
      <c r="F7" s="205">
        <f t="shared" si="1"/>
        <v>-100</v>
      </c>
      <c r="G7" s="13">
        <f>+'International Tourist M.'!I122</f>
        <v>0</v>
      </c>
      <c r="H7" s="13">
        <f>+'International Tourist M.'!J122</f>
        <v>29</v>
      </c>
      <c r="I7" s="13">
        <f>+'International Tourist M.'!K122</f>
        <v>0</v>
      </c>
      <c r="J7" s="205">
        <f t="shared" si="2"/>
        <v>0</v>
      </c>
      <c r="K7" s="205">
        <f t="shared" si="3"/>
        <v>-100</v>
      </c>
      <c r="L7" s="13">
        <f>+'International Tourist M.'!C9</f>
        <v>0</v>
      </c>
      <c r="M7" s="13">
        <f>+'International Tourist M.'!D9</f>
        <v>0</v>
      </c>
      <c r="N7" s="13">
        <f>+'International Tourist M.'!E9</f>
        <v>0</v>
      </c>
      <c r="O7" s="205">
        <f t="shared" si="4"/>
        <v>0</v>
      </c>
      <c r="P7" s="205">
        <f t="shared" si="5"/>
        <v>0</v>
      </c>
      <c r="Q7" s="13">
        <f>+'International Tourist M.'!L46</f>
        <v>0</v>
      </c>
      <c r="R7" s="13">
        <f>+'International Tourist M.'!M46</f>
        <v>0</v>
      </c>
      <c r="S7" s="13">
        <f>+'International Tourist M.'!N46</f>
        <v>0</v>
      </c>
      <c r="T7" s="205">
        <f t="shared" si="6"/>
        <v>0</v>
      </c>
      <c r="U7" s="205">
        <f t="shared" si="7"/>
        <v>0</v>
      </c>
    </row>
    <row r="8" spans="1:21" ht="21" x14ac:dyDescent="0.6">
      <c r="A8" s="47" t="s">
        <v>104</v>
      </c>
      <c r="B8" s="13">
        <f>+'International Tourist M.'!F161</f>
        <v>0</v>
      </c>
      <c r="C8" s="13">
        <f>+'International Tourist M.'!G161</f>
        <v>6</v>
      </c>
      <c r="D8" s="13">
        <f>+'International Tourist M.'!H161</f>
        <v>0</v>
      </c>
      <c r="E8" s="205">
        <f t="shared" si="0"/>
        <v>0</v>
      </c>
      <c r="F8" s="205">
        <f t="shared" si="1"/>
        <v>-100</v>
      </c>
      <c r="G8" s="13">
        <f>+'International Tourist M.'!I123</f>
        <v>2</v>
      </c>
      <c r="H8" s="13">
        <f>+'International Tourist M.'!J123</f>
        <v>0</v>
      </c>
      <c r="I8" s="13">
        <f>+'International Tourist M.'!K123</f>
        <v>0</v>
      </c>
      <c r="J8" s="205">
        <f t="shared" si="2"/>
        <v>-100</v>
      </c>
      <c r="K8" s="205">
        <f t="shared" si="3"/>
        <v>0</v>
      </c>
      <c r="L8" s="13">
        <f>+'International Tourist M.'!C10</f>
        <v>0</v>
      </c>
      <c r="M8" s="13">
        <f>+'International Tourist M.'!D10</f>
        <v>0</v>
      </c>
      <c r="N8" s="13">
        <f>+'International Tourist M.'!E10</f>
        <v>0</v>
      </c>
      <c r="O8" s="205">
        <f t="shared" si="4"/>
        <v>0</v>
      </c>
      <c r="P8" s="205">
        <f t="shared" si="5"/>
        <v>0</v>
      </c>
      <c r="Q8" s="13">
        <f>+'International Tourist M.'!L47</f>
        <v>15</v>
      </c>
      <c r="R8" s="13">
        <f>+'International Tourist M.'!M47</f>
        <v>0</v>
      </c>
      <c r="S8" s="13">
        <f>+'International Tourist M.'!N47</f>
        <v>0</v>
      </c>
      <c r="T8" s="205">
        <f t="shared" si="6"/>
        <v>-100</v>
      </c>
      <c r="U8" s="205">
        <f t="shared" si="7"/>
        <v>0</v>
      </c>
    </row>
    <row r="9" spans="1:21" ht="21" x14ac:dyDescent="0.6">
      <c r="A9" s="47" t="s">
        <v>105</v>
      </c>
      <c r="B9" s="13">
        <f>+'International Tourist M.'!F162</f>
        <v>4</v>
      </c>
      <c r="C9" s="13">
        <f>+'International Tourist M.'!G162</f>
        <v>15</v>
      </c>
      <c r="D9" s="13">
        <f>+'International Tourist M.'!H162</f>
        <v>0</v>
      </c>
      <c r="E9" s="205">
        <f t="shared" si="0"/>
        <v>-100</v>
      </c>
      <c r="F9" s="205">
        <f t="shared" si="1"/>
        <v>-100</v>
      </c>
      <c r="G9" s="13">
        <f>+'International Tourist M.'!I124</f>
        <v>0</v>
      </c>
      <c r="H9" s="13">
        <f>+'International Tourist M.'!J124</f>
        <v>0</v>
      </c>
      <c r="I9" s="13">
        <f>+'International Tourist M.'!K124</f>
        <v>0</v>
      </c>
      <c r="J9" s="205">
        <f t="shared" si="2"/>
        <v>0</v>
      </c>
      <c r="K9" s="205">
        <f t="shared" si="3"/>
        <v>0</v>
      </c>
      <c r="L9" s="13">
        <f>+'International Tourist M.'!C11</f>
        <v>0</v>
      </c>
      <c r="M9" s="13">
        <f>+'International Tourist M.'!D11</f>
        <v>0</v>
      </c>
      <c r="N9" s="13">
        <f>+'International Tourist M.'!E11</f>
        <v>0</v>
      </c>
      <c r="O9" s="205">
        <f t="shared" si="4"/>
        <v>0</v>
      </c>
      <c r="P9" s="205">
        <f t="shared" si="5"/>
        <v>0</v>
      </c>
      <c r="Q9" s="13">
        <f>+'International Tourist M.'!L48</f>
        <v>0</v>
      </c>
      <c r="R9" s="13">
        <f>+'International Tourist M.'!M48</f>
        <v>22</v>
      </c>
      <c r="S9" s="13">
        <f>+'International Tourist M.'!N48</f>
        <v>0</v>
      </c>
      <c r="T9" s="205">
        <f t="shared" si="6"/>
        <v>0</v>
      </c>
      <c r="U9" s="205">
        <f t="shared" si="7"/>
        <v>-100</v>
      </c>
    </row>
    <row r="10" spans="1:21" ht="21" x14ac:dyDescent="0.6">
      <c r="A10" s="47" t="s">
        <v>106</v>
      </c>
      <c r="B10" s="13">
        <f>+'International Tourist M.'!F163</f>
        <v>7</v>
      </c>
      <c r="C10" s="13">
        <f>+'International Tourist M.'!G163</f>
        <v>5</v>
      </c>
      <c r="D10" s="13">
        <f>+'International Tourist M.'!H163</f>
        <v>0</v>
      </c>
      <c r="E10" s="205">
        <f t="shared" si="0"/>
        <v>-100</v>
      </c>
      <c r="F10" s="205">
        <f t="shared" si="1"/>
        <v>-100</v>
      </c>
      <c r="G10" s="13">
        <f>+'International Tourist M.'!I125</f>
        <v>0</v>
      </c>
      <c r="H10" s="13">
        <f>+'International Tourist M.'!J125</f>
        <v>0</v>
      </c>
      <c r="I10" s="13">
        <f>+'International Tourist M.'!K125</f>
        <v>0</v>
      </c>
      <c r="J10" s="205">
        <f t="shared" si="2"/>
        <v>0</v>
      </c>
      <c r="K10" s="205">
        <f t="shared" si="3"/>
        <v>0</v>
      </c>
      <c r="L10" s="13">
        <f>+'International Tourist M.'!C12</f>
        <v>0</v>
      </c>
      <c r="M10" s="13">
        <f>+'International Tourist M.'!D12</f>
        <v>0</v>
      </c>
      <c r="N10" s="13">
        <f>+'International Tourist M.'!E12</f>
        <v>0</v>
      </c>
      <c r="O10" s="205">
        <f t="shared" si="4"/>
        <v>0</v>
      </c>
      <c r="P10" s="205">
        <f t="shared" si="5"/>
        <v>0</v>
      </c>
      <c r="Q10" s="13">
        <f>+'International Tourist M.'!L49</f>
        <v>0</v>
      </c>
      <c r="R10" s="13">
        <f>+'International Tourist M.'!M49</f>
        <v>0</v>
      </c>
      <c r="S10" s="13">
        <f>+'International Tourist M.'!N49</f>
        <v>0</v>
      </c>
      <c r="T10" s="205">
        <f t="shared" si="6"/>
        <v>0</v>
      </c>
      <c r="U10" s="205">
        <f t="shared" si="7"/>
        <v>0</v>
      </c>
    </row>
    <row r="11" spans="1:21" ht="21" x14ac:dyDescent="0.6">
      <c r="A11" s="47" t="s">
        <v>107</v>
      </c>
      <c r="B11" s="13">
        <f>+'International Tourist M.'!F164</f>
        <v>27</v>
      </c>
      <c r="C11" s="13">
        <f>+'International Tourist M.'!G164</f>
        <v>147</v>
      </c>
      <c r="D11" s="13">
        <f>+'International Tourist M.'!H164</f>
        <v>0</v>
      </c>
      <c r="E11" s="205">
        <f t="shared" si="0"/>
        <v>-100</v>
      </c>
      <c r="F11" s="205">
        <f t="shared" si="1"/>
        <v>-100</v>
      </c>
      <c r="G11" s="13">
        <f>+'International Tourist M.'!I126</f>
        <v>0</v>
      </c>
      <c r="H11" s="13">
        <f>+'International Tourist M.'!J126</f>
        <v>6</v>
      </c>
      <c r="I11" s="13">
        <f>+'International Tourist M.'!K126</f>
        <v>0</v>
      </c>
      <c r="J11" s="205">
        <f t="shared" si="2"/>
        <v>0</v>
      </c>
      <c r="K11" s="205">
        <f t="shared" si="3"/>
        <v>-100</v>
      </c>
      <c r="L11" s="13">
        <f>+'International Tourist M.'!C13</f>
        <v>0</v>
      </c>
      <c r="M11" s="13">
        <f>+'International Tourist M.'!D13</f>
        <v>0</v>
      </c>
      <c r="N11" s="13">
        <f>+'International Tourist M.'!E13</f>
        <v>0</v>
      </c>
      <c r="O11" s="205">
        <f t="shared" si="4"/>
        <v>0</v>
      </c>
      <c r="P11" s="205">
        <f t="shared" si="5"/>
        <v>0</v>
      </c>
      <c r="Q11" s="13">
        <f>+'International Tourist M.'!L50</f>
        <v>6</v>
      </c>
      <c r="R11" s="13">
        <f>+'International Tourist M.'!M50</f>
        <v>17</v>
      </c>
      <c r="S11" s="13">
        <f>+'International Tourist M.'!N50</f>
        <v>0</v>
      </c>
      <c r="T11" s="205">
        <f t="shared" si="6"/>
        <v>-100</v>
      </c>
      <c r="U11" s="205">
        <f t="shared" si="7"/>
        <v>-100</v>
      </c>
    </row>
    <row r="12" spans="1:21" ht="21" x14ac:dyDescent="0.6">
      <c r="A12" s="47" t="s">
        <v>108</v>
      </c>
      <c r="B12" s="13">
        <f>+'International Tourist M.'!F165</f>
        <v>19</v>
      </c>
      <c r="C12" s="13">
        <f>+'International Tourist M.'!G165</f>
        <v>8</v>
      </c>
      <c r="D12" s="13">
        <f>+'International Tourist M.'!H165</f>
        <v>0</v>
      </c>
      <c r="E12" s="205">
        <f t="shared" si="0"/>
        <v>-100</v>
      </c>
      <c r="F12" s="205">
        <f t="shared" si="1"/>
        <v>-100</v>
      </c>
      <c r="G12" s="13">
        <f>+'International Tourist M.'!I127</f>
        <v>216</v>
      </c>
      <c r="H12" s="13">
        <f>+'International Tourist M.'!J127</f>
        <v>159</v>
      </c>
      <c r="I12" s="13">
        <f>+'International Tourist M.'!K127</f>
        <v>0</v>
      </c>
      <c r="J12" s="205">
        <f t="shared" si="2"/>
        <v>-100</v>
      </c>
      <c r="K12" s="205">
        <f t="shared" si="3"/>
        <v>-100</v>
      </c>
      <c r="L12" s="13">
        <f>+'International Tourist M.'!C14</f>
        <v>0</v>
      </c>
      <c r="M12" s="13">
        <f>+'International Tourist M.'!D14</f>
        <v>0</v>
      </c>
      <c r="N12" s="13">
        <f>+'International Tourist M.'!E14</f>
        <v>0</v>
      </c>
      <c r="O12" s="205">
        <f t="shared" si="4"/>
        <v>0</v>
      </c>
      <c r="P12" s="205">
        <f t="shared" si="5"/>
        <v>0</v>
      </c>
      <c r="Q12" s="13">
        <f>+'International Tourist M.'!L51</f>
        <v>0</v>
      </c>
      <c r="R12" s="13">
        <f>+'International Tourist M.'!M51</f>
        <v>0</v>
      </c>
      <c r="S12" s="13">
        <f>+'International Tourist M.'!N51</f>
        <v>0</v>
      </c>
      <c r="T12" s="205">
        <f t="shared" si="6"/>
        <v>0</v>
      </c>
      <c r="U12" s="205">
        <f t="shared" si="7"/>
        <v>0</v>
      </c>
    </row>
    <row r="13" spans="1:21" ht="21" x14ac:dyDescent="0.6">
      <c r="A13" s="47" t="s">
        <v>109</v>
      </c>
      <c r="B13" s="13">
        <f>+'International Tourist M.'!F166</f>
        <v>9</v>
      </c>
      <c r="C13" s="13">
        <f>+'International Tourist M.'!G166</f>
        <v>31</v>
      </c>
      <c r="D13" s="13">
        <f>+'International Tourist M.'!H166</f>
        <v>0</v>
      </c>
      <c r="E13" s="205">
        <f t="shared" si="0"/>
        <v>-100</v>
      </c>
      <c r="F13" s="205">
        <f t="shared" si="1"/>
        <v>-100</v>
      </c>
      <c r="G13" s="13">
        <f>+'International Tourist M.'!I128</f>
        <v>368</v>
      </c>
      <c r="H13" s="13">
        <f>+'International Tourist M.'!J128</f>
        <v>351</v>
      </c>
      <c r="I13" s="13">
        <f>+'International Tourist M.'!K128</f>
        <v>0</v>
      </c>
      <c r="J13" s="205">
        <f t="shared" si="2"/>
        <v>-100</v>
      </c>
      <c r="K13" s="205">
        <f t="shared" si="3"/>
        <v>-100</v>
      </c>
      <c r="L13" s="13">
        <f>+'International Tourist M.'!C15</f>
        <v>0</v>
      </c>
      <c r="M13" s="13">
        <f>+'International Tourist M.'!D15</f>
        <v>0</v>
      </c>
      <c r="N13" s="13">
        <f>+'International Tourist M.'!E15</f>
        <v>0</v>
      </c>
      <c r="O13" s="205">
        <f t="shared" si="4"/>
        <v>0</v>
      </c>
      <c r="P13" s="205">
        <f t="shared" si="5"/>
        <v>0</v>
      </c>
      <c r="Q13" s="13">
        <f>+'International Tourist M.'!L52</f>
        <v>0</v>
      </c>
      <c r="R13" s="13">
        <f>+'International Tourist M.'!M52</f>
        <v>0</v>
      </c>
      <c r="S13" s="13">
        <f>+'International Tourist M.'!N52</f>
        <v>0</v>
      </c>
      <c r="T13" s="205">
        <f t="shared" si="6"/>
        <v>0</v>
      </c>
      <c r="U13" s="205">
        <f t="shared" si="7"/>
        <v>0</v>
      </c>
    </row>
    <row r="14" spans="1:21" ht="21" x14ac:dyDescent="0.6">
      <c r="A14" s="47" t="s">
        <v>125</v>
      </c>
      <c r="B14" s="13">
        <f>+'International Tourist M.'!F167</f>
        <v>7</v>
      </c>
      <c r="C14" s="13">
        <f>+'International Tourist M.'!G167</f>
        <v>10</v>
      </c>
      <c r="D14" s="13">
        <f>+'International Tourist M.'!H167</f>
        <v>0</v>
      </c>
      <c r="E14" s="205">
        <f t="shared" si="0"/>
        <v>-100</v>
      </c>
      <c r="F14" s="205">
        <f t="shared" si="1"/>
        <v>-100</v>
      </c>
      <c r="G14" s="13">
        <f>+'International Tourist M.'!I129</f>
        <v>59</v>
      </c>
      <c r="H14" s="13">
        <f>+'International Tourist M.'!J129</f>
        <v>22</v>
      </c>
      <c r="I14" s="13">
        <f>+'International Tourist M.'!K129</f>
        <v>0</v>
      </c>
      <c r="J14" s="205">
        <f t="shared" si="2"/>
        <v>-100</v>
      </c>
      <c r="K14" s="205">
        <f t="shared" si="3"/>
        <v>-100</v>
      </c>
      <c r="L14" s="13">
        <f>+'International Tourist M.'!C16</f>
        <v>0</v>
      </c>
      <c r="M14" s="13">
        <f>+'International Tourist M.'!D16</f>
        <v>0</v>
      </c>
      <c r="N14" s="13">
        <f>+'International Tourist M.'!E16</f>
        <v>0</v>
      </c>
      <c r="O14" s="205">
        <f t="shared" si="4"/>
        <v>0</v>
      </c>
      <c r="P14" s="205">
        <f t="shared" si="5"/>
        <v>0</v>
      </c>
      <c r="Q14" s="13">
        <f>+'International Tourist M.'!L53</f>
        <v>0</v>
      </c>
      <c r="R14" s="13">
        <f>+'International Tourist M.'!M53</f>
        <v>0</v>
      </c>
      <c r="S14" s="13">
        <f>+'International Tourist M.'!N53</f>
        <v>0</v>
      </c>
      <c r="T14" s="205">
        <f t="shared" si="6"/>
        <v>0</v>
      </c>
      <c r="U14" s="205">
        <f t="shared" si="7"/>
        <v>0</v>
      </c>
    </row>
    <row r="15" spans="1:21" ht="21" x14ac:dyDescent="0.6">
      <c r="A15" s="47" t="s">
        <v>110</v>
      </c>
      <c r="B15" s="13">
        <f>+'International Tourist M.'!F168</f>
        <v>0</v>
      </c>
      <c r="C15" s="13">
        <f>+'International Tourist M.'!G168</f>
        <v>24</v>
      </c>
      <c r="D15" s="13">
        <f>+'International Tourist M.'!H168</f>
        <v>0</v>
      </c>
      <c r="E15" s="205">
        <f t="shared" si="0"/>
        <v>0</v>
      </c>
      <c r="F15" s="205">
        <f t="shared" si="1"/>
        <v>-100</v>
      </c>
      <c r="G15" s="13">
        <f>+'International Tourist M.'!I130</f>
        <v>0</v>
      </c>
      <c r="H15" s="13">
        <f>+'International Tourist M.'!J130</f>
        <v>0</v>
      </c>
      <c r="I15" s="13">
        <f>+'International Tourist M.'!K130</f>
        <v>0</v>
      </c>
      <c r="J15" s="205">
        <f t="shared" si="2"/>
        <v>0</v>
      </c>
      <c r="K15" s="205">
        <f t="shared" si="3"/>
        <v>0</v>
      </c>
      <c r="L15" s="13">
        <f>+'International Tourist M.'!C17</f>
        <v>0</v>
      </c>
      <c r="M15" s="13">
        <f>+'International Tourist M.'!D17</f>
        <v>0</v>
      </c>
      <c r="N15" s="13">
        <f>+'International Tourist M.'!E17</f>
        <v>0</v>
      </c>
      <c r="O15" s="205">
        <f t="shared" si="4"/>
        <v>0</v>
      </c>
      <c r="P15" s="205">
        <f t="shared" si="5"/>
        <v>0</v>
      </c>
      <c r="Q15" s="13">
        <f>+'International Tourist M.'!L54</f>
        <v>17</v>
      </c>
      <c r="R15" s="13">
        <f>+'International Tourist M.'!M54</f>
        <v>172</v>
      </c>
      <c r="S15" s="13">
        <f>+'International Tourist M.'!N54</f>
        <v>0</v>
      </c>
      <c r="T15" s="205">
        <f t="shared" si="6"/>
        <v>-100</v>
      </c>
      <c r="U15" s="205">
        <f t="shared" si="7"/>
        <v>-100</v>
      </c>
    </row>
    <row r="16" spans="1:21" ht="21" x14ac:dyDescent="0.6">
      <c r="A16" s="47" t="s">
        <v>111</v>
      </c>
      <c r="B16" s="13">
        <f>+'International Tourist M.'!F169</f>
        <v>0</v>
      </c>
      <c r="C16" s="13">
        <f>+'International Tourist M.'!G169</f>
        <v>6</v>
      </c>
      <c r="D16" s="13">
        <f>+'International Tourist M.'!H169</f>
        <v>0</v>
      </c>
      <c r="E16" s="205">
        <f t="shared" si="0"/>
        <v>0</v>
      </c>
      <c r="F16" s="205">
        <f t="shared" si="1"/>
        <v>-100</v>
      </c>
      <c r="G16" s="13">
        <f>+'International Tourist M.'!I131</f>
        <v>0</v>
      </c>
      <c r="H16" s="13">
        <f>+'International Tourist M.'!J131</f>
        <v>0</v>
      </c>
      <c r="I16" s="13">
        <f>+'International Tourist M.'!K131</f>
        <v>0</v>
      </c>
      <c r="J16" s="205">
        <f t="shared" si="2"/>
        <v>0</v>
      </c>
      <c r="K16" s="205">
        <f t="shared" si="3"/>
        <v>0</v>
      </c>
      <c r="L16" s="13">
        <f>+'International Tourist M.'!C18</f>
        <v>0</v>
      </c>
      <c r="M16" s="13">
        <f>+'International Tourist M.'!D18</f>
        <v>0</v>
      </c>
      <c r="N16" s="13">
        <f>+'International Tourist M.'!E18</f>
        <v>0</v>
      </c>
      <c r="O16" s="205">
        <f t="shared" si="4"/>
        <v>0</v>
      </c>
      <c r="P16" s="205">
        <f t="shared" si="5"/>
        <v>0</v>
      </c>
      <c r="Q16" s="13">
        <f>+'International Tourist M.'!L55</f>
        <v>67</v>
      </c>
      <c r="R16" s="13">
        <f>+'International Tourist M.'!M55</f>
        <v>121</v>
      </c>
      <c r="S16" s="13">
        <f>+'International Tourist M.'!N55</f>
        <v>0</v>
      </c>
      <c r="T16" s="205">
        <f t="shared" si="6"/>
        <v>-100</v>
      </c>
      <c r="U16" s="205">
        <f t="shared" si="7"/>
        <v>-100</v>
      </c>
    </row>
    <row r="17" spans="1:21" ht="21" x14ac:dyDescent="0.6">
      <c r="A17" s="47" t="s">
        <v>112</v>
      </c>
      <c r="B17" s="13">
        <f>+'International Tourist M.'!F170</f>
        <v>17</v>
      </c>
      <c r="C17" s="13">
        <f>+'International Tourist M.'!G170</f>
        <v>56</v>
      </c>
      <c r="D17" s="13">
        <f>+'International Tourist M.'!H170</f>
        <v>0</v>
      </c>
      <c r="E17" s="205">
        <f t="shared" si="0"/>
        <v>-100</v>
      </c>
      <c r="F17" s="205">
        <f t="shared" si="1"/>
        <v>-100</v>
      </c>
      <c r="G17" s="13">
        <f>+'International Tourist M.'!I132</f>
        <v>0</v>
      </c>
      <c r="H17" s="13">
        <f>+'International Tourist M.'!J132</f>
        <v>0</v>
      </c>
      <c r="I17" s="13">
        <f>+'International Tourist M.'!K132</f>
        <v>0</v>
      </c>
      <c r="J17" s="205">
        <f t="shared" si="2"/>
        <v>0</v>
      </c>
      <c r="K17" s="205">
        <f t="shared" si="3"/>
        <v>0</v>
      </c>
      <c r="L17" s="13">
        <f>+'International Tourist M.'!C19</f>
        <v>0</v>
      </c>
      <c r="M17" s="13">
        <f>+'International Tourist M.'!D19</f>
        <v>0</v>
      </c>
      <c r="N17" s="13">
        <f>+'International Tourist M.'!E19</f>
        <v>0</v>
      </c>
      <c r="O17" s="205">
        <f t="shared" si="4"/>
        <v>0</v>
      </c>
      <c r="P17" s="205">
        <f t="shared" si="5"/>
        <v>0</v>
      </c>
      <c r="Q17" s="13">
        <f>+'International Tourist M.'!L56</f>
        <v>2</v>
      </c>
      <c r="R17" s="13">
        <f>+'International Tourist M.'!M56</f>
        <v>43</v>
      </c>
      <c r="S17" s="13">
        <f>+'International Tourist M.'!N56</f>
        <v>0</v>
      </c>
      <c r="T17" s="205">
        <f t="shared" si="6"/>
        <v>-100</v>
      </c>
      <c r="U17" s="205">
        <f t="shared" si="7"/>
        <v>-100</v>
      </c>
    </row>
    <row r="18" spans="1:21" ht="21" x14ac:dyDescent="0.6">
      <c r="A18" s="47" t="s">
        <v>113</v>
      </c>
      <c r="B18" s="14">
        <f t="shared" ref="B18:S18" si="8">SUM(B6:B17)</f>
        <v>92</v>
      </c>
      <c r="C18" s="14">
        <f t="shared" si="8"/>
        <v>335</v>
      </c>
      <c r="D18" s="14">
        <f t="shared" si="8"/>
        <v>0</v>
      </c>
      <c r="E18" s="205">
        <f t="shared" si="0"/>
        <v>-100</v>
      </c>
      <c r="F18" s="205">
        <f t="shared" si="1"/>
        <v>-100</v>
      </c>
      <c r="G18" s="14">
        <f t="shared" si="8"/>
        <v>648</v>
      </c>
      <c r="H18" s="14">
        <f t="shared" si="8"/>
        <v>567</v>
      </c>
      <c r="I18" s="14">
        <f t="shared" si="8"/>
        <v>0</v>
      </c>
      <c r="J18" s="205">
        <f t="shared" si="2"/>
        <v>-100</v>
      </c>
      <c r="K18" s="205">
        <f t="shared" si="3"/>
        <v>-100</v>
      </c>
      <c r="L18" s="14">
        <f t="shared" si="8"/>
        <v>0</v>
      </c>
      <c r="M18" s="14">
        <f t="shared" si="8"/>
        <v>0</v>
      </c>
      <c r="N18" s="14">
        <f t="shared" si="8"/>
        <v>34</v>
      </c>
      <c r="O18" s="205">
        <f t="shared" si="4"/>
        <v>0</v>
      </c>
      <c r="P18" s="205">
        <f t="shared" si="5"/>
        <v>0</v>
      </c>
      <c r="Q18" s="14">
        <f t="shared" si="8"/>
        <v>133</v>
      </c>
      <c r="R18" s="14">
        <f t="shared" si="8"/>
        <v>404</v>
      </c>
      <c r="S18" s="14">
        <f t="shared" si="8"/>
        <v>15</v>
      </c>
      <c r="T18" s="205">
        <f t="shared" si="6"/>
        <v>-88.721804511278194</v>
      </c>
      <c r="U18" s="205">
        <f t="shared" si="7"/>
        <v>-96.287128712871279</v>
      </c>
    </row>
    <row r="21" spans="1:21" ht="23.4" x14ac:dyDescent="0.6">
      <c r="A21" s="18"/>
      <c r="B21" s="11"/>
      <c r="C21" s="12"/>
      <c r="D21" s="12"/>
      <c r="E21" s="11"/>
      <c r="F21" s="11"/>
      <c r="G21" s="11"/>
      <c r="H21" s="12"/>
      <c r="I21" s="12"/>
      <c r="J21" s="11"/>
      <c r="K21" s="11"/>
      <c r="L21" s="11"/>
      <c r="M21" s="12"/>
      <c r="N21" s="12"/>
      <c r="O21" s="11"/>
      <c r="P21" s="11"/>
      <c r="Q21" s="11"/>
      <c r="R21" s="12"/>
      <c r="S21" s="12"/>
      <c r="T21" s="11"/>
      <c r="U21" s="11"/>
    </row>
    <row r="22" spans="1:21" ht="21" customHeight="1" x14ac:dyDescent="0.55000000000000004">
      <c r="A22" s="336" t="s">
        <v>101</v>
      </c>
      <c r="B22" s="359" t="s">
        <v>64</v>
      </c>
      <c r="C22" s="359"/>
      <c r="D22" s="360"/>
      <c r="E22" s="76" t="s">
        <v>147</v>
      </c>
      <c r="F22" s="76" t="s">
        <v>147</v>
      </c>
      <c r="G22" s="359" t="s">
        <v>90</v>
      </c>
      <c r="H22" s="359"/>
      <c r="I22" s="360"/>
      <c r="J22" s="76" t="s">
        <v>147</v>
      </c>
      <c r="K22" s="76" t="s">
        <v>147</v>
      </c>
      <c r="L22" s="359" t="s">
        <v>97</v>
      </c>
      <c r="M22" s="359"/>
      <c r="N22" s="360"/>
      <c r="O22" s="76" t="s">
        <v>147</v>
      </c>
      <c r="P22" s="76" t="s">
        <v>147</v>
      </c>
      <c r="Q22" s="359" t="s">
        <v>78</v>
      </c>
      <c r="R22" s="359"/>
      <c r="S22" s="360"/>
      <c r="T22" s="76" t="s">
        <v>147</v>
      </c>
      <c r="U22" s="76" t="s">
        <v>147</v>
      </c>
    </row>
    <row r="23" spans="1:21" ht="20.399999999999999" x14ac:dyDescent="0.55000000000000004">
      <c r="A23" s="337"/>
      <c r="B23" s="34">
        <v>2018</v>
      </c>
      <c r="C23" s="34">
        <v>2019</v>
      </c>
      <c r="D23" s="34">
        <v>2020</v>
      </c>
      <c r="E23" s="10" t="s">
        <v>350</v>
      </c>
      <c r="F23" s="10" t="s">
        <v>351</v>
      </c>
      <c r="G23" s="34">
        <v>2018</v>
      </c>
      <c r="H23" s="34">
        <v>2019</v>
      </c>
      <c r="I23" s="34">
        <v>2020</v>
      </c>
      <c r="J23" s="10" t="s">
        <v>350</v>
      </c>
      <c r="K23" s="10" t="s">
        <v>351</v>
      </c>
      <c r="L23" s="34">
        <v>2018</v>
      </c>
      <c r="M23" s="34">
        <v>2019</v>
      </c>
      <c r="N23" s="34">
        <v>2020</v>
      </c>
      <c r="O23" s="10" t="s">
        <v>350</v>
      </c>
      <c r="P23" s="10" t="s">
        <v>351</v>
      </c>
      <c r="Q23" s="34">
        <v>2018</v>
      </c>
      <c r="R23" s="34">
        <v>2019</v>
      </c>
      <c r="S23" s="34">
        <v>2020</v>
      </c>
      <c r="T23" s="10" t="s">
        <v>350</v>
      </c>
      <c r="U23" s="10" t="s">
        <v>351</v>
      </c>
    </row>
    <row r="24" spans="1:21" ht="21" x14ac:dyDescent="0.6">
      <c r="A24" s="46" t="s">
        <v>102</v>
      </c>
      <c r="B24" s="13">
        <f>+'International Tourist M.'!AA159</f>
        <v>124</v>
      </c>
      <c r="C24" s="13">
        <f>+'International Tourist M.'!AB159</f>
        <v>58</v>
      </c>
      <c r="D24" s="13">
        <f>+'International Tourist M.'!AC159</f>
        <v>23</v>
      </c>
      <c r="E24" s="205">
        <f t="shared" ref="E24:E36" si="9">IFERROR(((D24-B24)/B24*100),0)</f>
        <v>-81.451612903225808</v>
      </c>
      <c r="F24" s="205">
        <f t="shared" ref="F24:F36" si="10">IFERROR(((D24-C24)/C24*100),0)</f>
        <v>-60.344827586206897</v>
      </c>
      <c r="G24" s="13">
        <f>+'International Tourist M.'!R102</f>
        <v>0</v>
      </c>
      <c r="H24" s="13">
        <f>+'International Tourist M.'!S102</f>
        <v>0</v>
      </c>
      <c r="I24" s="13">
        <f>+'International Tourist M.'!T102</f>
        <v>0</v>
      </c>
      <c r="J24" s="205">
        <f t="shared" ref="J24:J36" si="11">IFERROR(((I24-G24)/G24*100),0)</f>
        <v>0</v>
      </c>
      <c r="K24" s="205">
        <f t="shared" ref="K24:K36" si="12">IFERROR(((I24-H24)/H24*100),0)</f>
        <v>0</v>
      </c>
      <c r="L24" s="13">
        <f>+'International Tourist M.'!U121</f>
        <v>0</v>
      </c>
      <c r="M24" s="13">
        <f>+'International Tourist M.'!V121</f>
        <v>0</v>
      </c>
      <c r="N24" s="13">
        <f>+'International Tourist M.'!W121</f>
        <v>0</v>
      </c>
      <c r="O24" s="205">
        <f t="shared" ref="O24:O36" si="13">IFERROR(((N24-L24)/L24*100),0)</f>
        <v>0</v>
      </c>
      <c r="P24" s="205">
        <f t="shared" ref="P24:P36" si="14">IFERROR(((N24-M24)/M24*100),0)</f>
        <v>0</v>
      </c>
      <c r="Q24" s="13">
        <f>+'International Tourist M.'!R83</f>
        <v>0</v>
      </c>
      <c r="R24" s="13">
        <f>+'International Tourist M.'!S83</f>
        <v>0</v>
      </c>
      <c r="S24" s="13">
        <f>+'International Tourist M.'!T83</f>
        <v>0</v>
      </c>
      <c r="T24" s="205">
        <f t="shared" ref="T24:T36" si="15">IFERROR(((S24-Q24)/Q24*100),0)</f>
        <v>0</v>
      </c>
      <c r="U24" s="205">
        <f t="shared" ref="U24:U36" si="16">IFERROR(((S24-R24)/R24*100),0)</f>
        <v>0</v>
      </c>
    </row>
    <row r="25" spans="1:21" ht="21" x14ac:dyDescent="0.6">
      <c r="A25" s="47" t="s">
        <v>103</v>
      </c>
      <c r="B25" s="13">
        <f>+'International Tourist M.'!AA160</f>
        <v>0</v>
      </c>
      <c r="C25" s="13">
        <f>+'International Tourist M.'!AB160</f>
        <v>2</v>
      </c>
      <c r="D25" s="13">
        <f>+'International Tourist M.'!AC160</f>
        <v>0</v>
      </c>
      <c r="E25" s="205">
        <f t="shared" si="9"/>
        <v>0</v>
      </c>
      <c r="F25" s="205">
        <f t="shared" si="10"/>
        <v>-100</v>
      </c>
      <c r="G25" s="13">
        <f>+'International Tourist M.'!R103</f>
        <v>0</v>
      </c>
      <c r="H25" s="13">
        <f>+'International Tourist M.'!S103</f>
        <v>0</v>
      </c>
      <c r="I25" s="13">
        <f>+'International Tourist M.'!T103</f>
        <v>0</v>
      </c>
      <c r="J25" s="205">
        <f t="shared" si="11"/>
        <v>0</v>
      </c>
      <c r="K25" s="205">
        <f t="shared" si="12"/>
        <v>0</v>
      </c>
      <c r="L25" s="13">
        <f>+'International Tourist M.'!U122</f>
        <v>0</v>
      </c>
      <c r="M25" s="13">
        <f>+'International Tourist M.'!V122</f>
        <v>0</v>
      </c>
      <c r="N25" s="13">
        <f>+'International Tourist M.'!W122</f>
        <v>0</v>
      </c>
      <c r="O25" s="205">
        <f t="shared" si="13"/>
        <v>0</v>
      </c>
      <c r="P25" s="205">
        <f t="shared" si="14"/>
        <v>0</v>
      </c>
      <c r="Q25" s="13">
        <f>+'International Tourist M.'!R84</f>
        <v>2</v>
      </c>
      <c r="R25" s="13">
        <f>+'International Tourist M.'!S84</f>
        <v>0</v>
      </c>
      <c r="S25" s="13">
        <f>+'International Tourist M.'!T84</f>
        <v>0</v>
      </c>
      <c r="T25" s="205">
        <f t="shared" si="15"/>
        <v>-100</v>
      </c>
      <c r="U25" s="205">
        <f t="shared" si="16"/>
        <v>0</v>
      </c>
    </row>
    <row r="26" spans="1:21" ht="21" x14ac:dyDescent="0.6">
      <c r="A26" s="47" t="s">
        <v>104</v>
      </c>
      <c r="B26" s="13">
        <f>+'International Tourist M.'!AA161</f>
        <v>16</v>
      </c>
      <c r="C26" s="13">
        <f>+'International Tourist M.'!AB161</f>
        <v>23</v>
      </c>
      <c r="D26" s="13">
        <f>+'International Tourist M.'!AC161</f>
        <v>0</v>
      </c>
      <c r="E26" s="205">
        <f t="shared" si="9"/>
        <v>-100</v>
      </c>
      <c r="F26" s="205">
        <f t="shared" si="10"/>
        <v>-100</v>
      </c>
      <c r="G26" s="13">
        <f>+'International Tourist M.'!R104</f>
        <v>0</v>
      </c>
      <c r="H26" s="13">
        <f>+'International Tourist M.'!S104</f>
        <v>0</v>
      </c>
      <c r="I26" s="13">
        <f>+'International Tourist M.'!T104</f>
        <v>0</v>
      </c>
      <c r="J26" s="205">
        <f t="shared" si="11"/>
        <v>0</v>
      </c>
      <c r="K26" s="205">
        <f t="shared" si="12"/>
        <v>0</v>
      </c>
      <c r="L26" s="13">
        <f>+'International Tourist M.'!U123</f>
        <v>0</v>
      </c>
      <c r="M26" s="13">
        <f>+'International Tourist M.'!V123</f>
        <v>0</v>
      </c>
      <c r="N26" s="13">
        <f>+'International Tourist M.'!W123</f>
        <v>0</v>
      </c>
      <c r="O26" s="205">
        <f t="shared" si="13"/>
        <v>0</v>
      </c>
      <c r="P26" s="205">
        <f t="shared" si="14"/>
        <v>0</v>
      </c>
      <c r="Q26" s="13">
        <f>+'International Tourist M.'!R85</f>
        <v>33</v>
      </c>
      <c r="R26" s="13">
        <f>+'International Tourist M.'!S85</f>
        <v>23</v>
      </c>
      <c r="S26" s="13">
        <f>+'International Tourist M.'!T85</f>
        <v>0</v>
      </c>
      <c r="T26" s="205">
        <f t="shared" si="15"/>
        <v>-100</v>
      </c>
      <c r="U26" s="205">
        <f t="shared" si="16"/>
        <v>-100</v>
      </c>
    </row>
    <row r="27" spans="1:21" ht="21" x14ac:dyDescent="0.6">
      <c r="A27" s="47" t="s">
        <v>105</v>
      </c>
      <c r="B27" s="13">
        <f>+'International Tourist M.'!AA162</f>
        <v>2</v>
      </c>
      <c r="C27" s="13">
        <f>+'International Tourist M.'!AB162</f>
        <v>2</v>
      </c>
      <c r="D27" s="13">
        <f>+'International Tourist M.'!AC162</f>
        <v>0</v>
      </c>
      <c r="E27" s="205">
        <f t="shared" si="9"/>
        <v>-100</v>
      </c>
      <c r="F27" s="205">
        <f t="shared" si="10"/>
        <v>-100</v>
      </c>
      <c r="G27" s="13">
        <f>+'International Tourist M.'!R105</f>
        <v>0</v>
      </c>
      <c r="H27" s="13">
        <f>+'International Tourist M.'!S105</f>
        <v>0</v>
      </c>
      <c r="I27" s="13">
        <f>+'International Tourist M.'!T105</f>
        <v>0</v>
      </c>
      <c r="J27" s="205">
        <f t="shared" si="11"/>
        <v>0</v>
      </c>
      <c r="K27" s="205">
        <f t="shared" si="12"/>
        <v>0</v>
      </c>
      <c r="L27" s="13">
        <f>+'International Tourist M.'!U124</f>
        <v>0</v>
      </c>
      <c r="M27" s="13">
        <f>+'International Tourist M.'!V124</f>
        <v>0</v>
      </c>
      <c r="N27" s="13">
        <f>+'International Tourist M.'!W124</f>
        <v>0</v>
      </c>
      <c r="O27" s="205">
        <f t="shared" si="13"/>
        <v>0</v>
      </c>
      <c r="P27" s="205">
        <f t="shared" si="14"/>
        <v>0</v>
      </c>
      <c r="Q27" s="13">
        <f>+'International Tourist M.'!R86</f>
        <v>17</v>
      </c>
      <c r="R27" s="13">
        <f>+'International Tourist M.'!S86</f>
        <v>29</v>
      </c>
      <c r="S27" s="13">
        <f>+'International Tourist M.'!T86</f>
        <v>0</v>
      </c>
      <c r="T27" s="205">
        <f t="shared" si="15"/>
        <v>-100</v>
      </c>
      <c r="U27" s="205">
        <f t="shared" si="16"/>
        <v>-100</v>
      </c>
    </row>
    <row r="28" spans="1:21" ht="21" x14ac:dyDescent="0.6">
      <c r="A28" s="47" t="s">
        <v>106</v>
      </c>
      <c r="B28" s="13">
        <f>+'International Tourist M.'!AA163</f>
        <v>0</v>
      </c>
      <c r="C28" s="13">
        <f>+'International Tourist M.'!AB163</f>
        <v>0</v>
      </c>
      <c r="D28" s="13">
        <f>+'International Tourist M.'!AC163</f>
        <v>0</v>
      </c>
      <c r="E28" s="205">
        <f t="shared" si="9"/>
        <v>0</v>
      </c>
      <c r="F28" s="205">
        <f t="shared" si="10"/>
        <v>0</v>
      </c>
      <c r="G28" s="13">
        <f>+'International Tourist M.'!R106</f>
        <v>0</v>
      </c>
      <c r="H28" s="13">
        <f>+'International Tourist M.'!S106</f>
        <v>0</v>
      </c>
      <c r="I28" s="13">
        <f>+'International Tourist M.'!T106</f>
        <v>0</v>
      </c>
      <c r="J28" s="205">
        <f t="shared" si="11"/>
        <v>0</v>
      </c>
      <c r="K28" s="205">
        <f t="shared" si="12"/>
        <v>0</v>
      </c>
      <c r="L28" s="13">
        <f>+'International Tourist M.'!U125</f>
        <v>0</v>
      </c>
      <c r="M28" s="13">
        <f>+'International Tourist M.'!V125</f>
        <v>0</v>
      </c>
      <c r="N28" s="13">
        <f>+'International Tourist M.'!W125</f>
        <v>0</v>
      </c>
      <c r="O28" s="205">
        <f t="shared" si="13"/>
        <v>0</v>
      </c>
      <c r="P28" s="205">
        <f t="shared" si="14"/>
        <v>0</v>
      </c>
      <c r="Q28" s="13">
        <f>+'International Tourist M.'!R87</f>
        <v>0</v>
      </c>
      <c r="R28" s="13">
        <f>+'International Tourist M.'!S87</f>
        <v>14</v>
      </c>
      <c r="S28" s="13">
        <f>+'International Tourist M.'!T87</f>
        <v>0</v>
      </c>
      <c r="T28" s="205">
        <f t="shared" si="15"/>
        <v>0</v>
      </c>
      <c r="U28" s="205">
        <f t="shared" si="16"/>
        <v>-100</v>
      </c>
    </row>
    <row r="29" spans="1:21" ht="21" x14ac:dyDescent="0.6">
      <c r="A29" s="47" t="s">
        <v>107</v>
      </c>
      <c r="B29" s="13">
        <f>+'International Tourist M.'!AA164</f>
        <v>0</v>
      </c>
      <c r="C29" s="13">
        <f>+'International Tourist M.'!AB164</f>
        <v>11</v>
      </c>
      <c r="D29" s="13">
        <f>+'International Tourist M.'!AC164</f>
        <v>0</v>
      </c>
      <c r="E29" s="205">
        <f t="shared" si="9"/>
        <v>0</v>
      </c>
      <c r="F29" s="205">
        <f t="shared" si="10"/>
        <v>-100</v>
      </c>
      <c r="G29" s="13">
        <f>+'International Tourist M.'!R107</f>
        <v>0</v>
      </c>
      <c r="H29" s="13">
        <f>+'International Tourist M.'!S107</f>
        <v>0</v>
      </c>
      <c r="I29" s="13">
        <f>+'International Tourist M.'!T107</f>
        <v>0</v>
      </c>
      <c r="J29" s="205">
        <f t="shared" si="11"/>
        <v>0</v>
      </c>
      <c r="K29" s="205">
        <f t="shared" si="12"/>
        <v>0</v>
      </c>
      <c r="L29" s="13">
        <f>+'International Tourist M.'!U126</f>
        <v>2</v>
      </c>
      <c r="M29" s="13">
        <f>+'International Tourist M.'!V126</f>
        <v>4</v>
      </c>
      <c r="N29" s="13">
        <f>+'International Tourist M.'!W126</f>
        <v>0</v>
      </c>
      <c r="O29" s="205">
        <f t="shared" si="13"/>
        <v>-100</v>
      </c>
      <c r="P29" s="205">
        <f t="shared" si="14"/>
        <v>-100</v>
      </c>
      <c r="Q29" s="13">
        <f>+'International Tourist M.'!R88</f>
        <v>0</v>
      </c>
      <c r="R29" s="13">
        <f>+'International Tourist M.'!S88</f>
        <v>7</v>
      </c>
      <c r="S29" s="13">
        <f>+'International Tourist M.'!T88</f>
        <v>0</v>
      </c>
      <c r="T29" s="205">
        <f t="shared" si="15"/>
        <v>0</v>
      </c>
      <c r="U29" s="205">
        <f t="shared" si="16"/>
        <v>-100</v>
      </c>
    </row>
    <row r="30" spans="1:21" ht="21" x14ac:dyDescent="0.6">
      <c r="A30" s="47" t="s">
        <v>108</v>
      </c>
      <c r="B30" s="13">
        <f>+'International Tourist M.'!AA165</f>
        <v>55</v>
      </c>
      <c r="C30" s="13">
        <f>+'International Tourist M.'!AB165</f>
        <v>35</v>
      </c>
      <c r="D30" s="13">
        <f>+'International Tourist M.'!AC165</f>
        <v>0</v>
      </c>
      <c r="E30" s="205">
        <f t="shared" si="9"/>
        <v>-100</v>
      </c>
      <c r="F30" s="205">
        <f t="shared" si="10"/>
        <v>-100</v>
      </c>
      <c r="G30" s="13">
        <f>+'International Tourist M.'!R108</f>
        <v>0</v>
      </c>
      <c r="H30" s="13">
        <f>+'International Tourist M.'!S108</f>
        <v>0</v>
      </c>
      <c r="I30" s="13">
        <f>+'International Tourist M.'!T108</f>
        <v>0</v>
      </c>
      <c r="J30" s="205">
        <f t="shared" si="11"/>
        <v>0</v>
      </c>
      <c r="K30" s="205">
        <f t="shared" si="12"/>
        <v>0</v>
      </c>
      <c r="L30" s="13">
        <f>+'International Tourist M.'!U127</f>
        <v>0</v>
      </c>
      <c r="M30" s="13">
        <f>+'International Tourist M.'!V127</f>
        <v>0</v>
      </c>
      <c r="N30" s="13">
        <f>+'International Tourist M.'!W127</f>
        <v>0</v>
      </c>
      <c r="O30" s="205">
        <f t="shared" si="13"/>
        <v>0</v>
      </c>
      <c r="P30" s="205">
        <f t="shared" si="14"/>
        <v>0</v>
      </c>
      <c r="Q30" s="13">
        <f>+'International Tourist M.'!R89</f>
        <v>20</v>
      </c>
      <c r="R30" s="13">
        <f>+'International Tourist M.'!S89</f>
        <v>37</v>
      </c>
      <c r="S30" s="13">
        <f>+'International Tourist M.'!T89</f>
        <v>0</v>
      </c>
      <c r="T30" s="205">
        <f t="shared" si="15"/>
        <v>-100</v>
      </c>
      <c r="U30" s="205">
        <f t="shared" si="16"/>
        <v>-100</v>
      </c>
    </row>
    <row r="31" spans="1:21" ht="21" x14ac:dyDescent="0.6">
      <c r="A31" s="47" t="s">
        <v>109</v>
      </c>
      <c r="B31" s="13">
        <f>+'International Tourist M.'!AA166</f>
        <v>23</v>
      </c>
      <c r="C31" s="13">
        <f>+'International Tourist M.'!AB166</f>
        <v>11</v>
      </c>
      <c r="D31" s="13">
        <f>+'International Tourist M.'!AC166</f>
        <v>0</v>
      </c>
      <c r="E31" s="205">
        <f t="shared" si="9"/>
        <v>-100</v>
      </c>
      <c r="F31" s="205">
        <f t="shared" si="10"/>
        <v>-100</v>
      </c>
      <c r="G31" s="13">
        <f>+'International Tourist M.'!R109</f>
        <v>0</v>
      </c>
      <c r="H31" s="13">
        <f>+'International Tourist M.'!S109</f>
        <v>0</v>
      </c>
      <c r="I31" s="13">
        <f>+'International Tourist M.'!T109</f>
        <v>0</v>
      </c>
      <c r="J31" s="205">
        <f t="shared" si="11"/>
        <v>0</v>
      </c>
      <c r="K31" s="205">
        <f t="shared" si="12"/>
        <v>0</v>
      </c>
      <c r="L31" s="13">
        <f>+'International Tourist M.'!U128</f>
        <v>0</v>
      </c>
      <c r="M31" s="13">
        <f>+'International Tourist M.'!V128</f>
        <v>0</v>
      </c>
      <c r="N31" s="13">
        <f>+'International Tourist M.'!W128</f>
        <v>0</v>
      </c>
      <c r="O31" s="205">
        <f t="shared" si="13"/>
        <v>0</v>
      </c>
      <c r="P31" s="205">
        <f t="shared" si="14"/>
        <v>0</v>
      </c>
      <c r="Q31" s="13">
        <f>+'International Tourist M.'!R90</f>
        <v>0</v>
      </c>
      <c r="R31" s="13">
        <f>+'International Tourist M.'!S90</f>
        <v>6</v>
      </c>
      <c r="S31" s="13">
        <f>+'International Tourist M.'!T90</f>
        <v>0</v>
      </c>
      <c r="T31" s="205">
        <f t="shared" si="15"/>
        <v>0</v>
      </c>
      <c r="U31" s="205">
        <f t="shared" si="16"/>
        <v>-100</v>
      </c>
    </row>
    <row r="32" spans="1:21" ht="21" x14ac:dyDescent="0.6">
      <c r="A32" s="47" t="s">
        <v>125</v>
      </c>
      <c r="B32" s="13">
        <f>+'International Tourist M.'!AA167</f>
        <v>41</v>
      </c>
      <c r="C32" s="13">
        <f>+'International Tourist M.'!AB167</f>
        <v>0</v>
      </c>
      <c r="D32" s="13">
        <f>+'International Tourist M.'!AC167</f>
        <v>0</v>
      </c>
      <c r="E32" s="205">
        <f t="shared" si="9"/>
        <v>-100</v>
      </c>
      <c r="F32" s="205">
        <f t="shared" si="10"/>
        <v>0</v>
      </c>
      <c r="G32" s="13">
        <f>+'International Tourist M.'!R110</f>
        <v>0</v>
      </c>
      <c r="H32" s="13">
        <f>+'International Tourist M.'!S110</f>
        <v>0</v>
      </c>
      <c r="I32" s="13">
        <f>+'International Tourist M.'!T110</f>
        <v>0</v>
      </c>
      <c r="J32" s="205">
        <f t="shared" si="11"/>
        <v>0</v>
      </c>
      <c r="K32" s="205">
        <f t="shared" si="12"/>
        <v>0</v>
      </c>
      <c r="L32" s="13">
        <f>+'International Tourist M.'!U129</f>
        <v>0</v>
      </c>
      <c r="M32" s="13">
        <f>+'International Tourist M.'!V129</f>
        <v>0</v>
      </c>
      <c r="N32" s="13">
        <f>+'International Tourist M.'!W129</f>
        <v>0</v>
      </c>
      <c r="O32" s="205">
        <f t="shared" si="13"/>
        <v>0</v>
      </c>
      <c r="P32" s="205">
        <f t="shared" si="14"/>
        <v>0</v>
      </c>
      <c r="Q32" s="13">
        <f>+'International Tourist M.'!R91</f>
        <v>0</v>
      </c>
      <c r="R32" s="13">
        <f>+'International Tourist M.'!S91</f>
        <v>27</v>
      </c>
      <c r="S32" s="13">
        <f>+'International Tourist M.'!T91</f>
        <v>0</v>
      </c>
      <c r="T32" s="205">
        <f t="shared" si="15"/>
        <v>0</v>
      </c>
      <c r="U32" s="205">
        <f t="shared" si="16"/>
        <v>-100</v>
      </c>
    </row>
    <row r="33" spans="1:21" ht="21" x14ac:dyDescent="0.6">
      <c r="A33" s="47" t="s">
        <v>110</v>
      </c>
      <c r="B33" s="13">
        <f>+'International Tourist M.'!AA168</f>
        <v>40</v>
      </c>
      <c r="C33" s="13">
        <f>+'International Tourist M.'!AB168</f>
        <v>47</v>
      </c>
      <c r="D33" s="13">
        <f>+'International Tourist M.'!AC168</f>
        <v>0</v>
      </c>
      <c r="E33" s="205">
        <f t="shared" si="9"/>
        <v>-100</v>
      </c>
      <c r="F33" s="205">
        <f t="shared" si="10"/>
        <v>-100</v>
      </c>
      <c r="G33" s="13">
        <f>+'International Tourist M.'!R111</f>
        <v>0</v>
      </c>
      <c r="H33" s="13">
        <f>+'International Tourist M.'!S111</f>
        <v>0</v>
      </c>
      <c r="I33" s="13">
        <f>+'International Tourist M.'!T111</f>
        <v>0</v>
      </c>
      <c r="J33" s="205">
        <f t="shared" si="11"/>
        <v>0</v>
      </c>
      <c r="K33" s="205">
        <f t="shared" si="12"/>
        <v>0</v>
      </c>
      <c r="L33" s="13">
        <f>+'International Tourist M.'!U130</f>
        <v>0</v>
      </c>
      <c r="M33" s="13">
        <f>+'International Tourist M.'!V130</f>
        <v>0</v>
      </c>
      <c r="N33" s="13">
        <f>+'International Tourist M.'!W130</f>
        <v>0</v>
      </c>
      <c r="O33" s="205">
        <f t="shared" si="13"/>
        <v>0</v>
      </c>
      <c r="P33" s="205">
        <f t="shared" si="14"/>
        <v>0</v>
      </c>
      <c r="Q33" s="13">
        <f>+'International Tourist M.'!R92</f>
        <v>86</v>
      </c>
      <c r="R33" s="13">
        <f>+'International Tourist M.'!S92</f>
        <v>2</v>
      </c>
      <c r="S33" s="13">
        <f>+'International Tourist M.'!T92</f>
        <v>0</v>
      </c>
      <c r="T33" s="205">
        <f t="shared" si="15"/>
        <v>-100</v>
      </c>
      <c r="U33" s="205">
        <f t="shared" si="16"/>
        <v>-100</v>
      </c>
    </row>
    <row r="34" spans="1:21" ht="21" x14ac:dyDescent="0.6">
      <c r="A34" s="47" t="s">
        <v>111</v>
      </c>
      <c r="B34" s="13">
        <f>+'International Tourist M.'!AA169</f>
        <v>0</v>
      </c>
      <c r="C34" s="13">
        <f>+'International Tourist M.'!AB169</f>
        <v>7</v>
      </c>
      <c r="D34" s="13">
        <f>+'International Tourist M.'!AC169</f>
        <v>0</v>
      </c>
      <c r="E34" s="205">
        <f t="shared" si="9"/>
        <v>0</v>
      </c>
      <c r="F34" s="205">
        <f t="shared" si="10"/>
        <v>-100</v>
      </c>
      <c r="G34" s="13">
        <f>+'International Tourist M.'!R112</f>
        <v>0</v>
      </c>
      <c r="H34" s="13">
        <f>+'International Tourist M.'!S112</f>
        <v>0</v>
      </c>
      <c r="I34" s="13">
        <f>+'International Tourist M.'!T112</f>
        <v>0</v>
      </c>
      <c r="J34" s="205">
        <f t="shared" si="11"/>
        <v>0</v>
      </c>
      <c r="K34" s="205">
        <f t="shared" si="12"/>
        <v>0</v>
      </c>
      <c r="L34" s="13">
        <f>+'International Tourist M.'!U131</f>
        <v>0</v>
      </c>
      <c r="M34" s="13">
        <f>+'International Tourist M.'!V131</f>
        <v>0</v>
      </c>
      <c r="N34" s="13">
        <f>+'International Tourist M.'!W131</f>
        <v>0</v>
      </c>
      <c r="O34" s="205">
        <f t="shared" si="13"/>
        <v>0</v>
      </c>
      <c r="P34" s="205">
        <f t="shared" si="14"/>
        <v>0</v>
      </c>
      <c r="Q34" s="13">
        <f>+'International Tourist M.'!R93</f>
        <v>42</v>
      </c>
      <c r="R34" s="13">
        <f>+'International Tourist M.'!S93</f>
        <v>28</v>
      </c>
      <c r="S34" s="13">
        <f>+'International Tourist M.'!T93</f>
        <v>0</v>
      </c>
      <c r="T34" s="205">
        <f t="shared" si="15"/>
        <v>-100</v>
      </c>
      <c r="U34" s="205">
        <f t="shared" si="16"/>
        <v>-100</v>
      </c>
    </row>
    <row r="35" spans="1:21" ht="21" x14ac:dyDescent="0.6">
      <c r="A35" s="47" t="s">
        <v>112</v>
      </c>
      <c r="B35" s="13">
        <f>+'International Tourist M.'!AA170</f>
        <v>2</v>
      </c>
      <c r="C35" s="13">
        <f>+'International Tourist M.'!AB170</f>
        <v>26</v>
      </c>
      <c r="D35" s="13">
        <f>+'International Tourist M.'!AC170</f>
        <v>0</v>
      </c>
      <c r="E35" s="205">
        <f t="shared" si="9"/>
        <v>-100</v>
      </c>
      <c r="F35" s="205">
        <f t="shared" si="10"/>
        <v>-100</v>
      </c>
      <c r="G35" s="13">
        <f>+'International Tourist M.'!R113</f>
        <v>0</v>
      </c>
      <c r="H35" s="13">
        <f>+'International Tourist M.'!S113</f>
        <v>0</v>
      </c>
      <c r="I35" s="13">
        <f>+'International Tourist M.'!T113</f>
        <v>0</v>
      </c>
      <c r="J35" s="205">
        <f t="shared" si="11"/>
        <v>0</v>
      </c>
      <c r="K35" s="205">
        <f t="shared" si="12"/>
        <v>0</v>
      </c>
      <c r="L35" s="13">
        <f>+'International Tourist M.'!U132</f>
        <v>0</v>
      </c>
      <c r="M35" s="13">
        <f>+'International Tourist M.'!V132</f>
        <v>0</v>
      </c>
      <c r="N35" s="13">
        <f>+'International Tourist M.'!W132</f>
        <v>0</v>
      </c>
      <c r="O35" s="205">
        <f t="shared" si="13"/>
        <v>0</v>
      </c>
      <c r="P35" s="205">
        <f t="shared" si="14"/>
        <v>0</v>
      </c>
      <c r="Q35" s="13">
        <f>+'International Tourist M.'!R94</f>
        <v>39</v>
      </c>
      <c r="R35" s="13">
        <f>+'International Tourist M.'!S94</f>
        <v>71</v>
      </c>
      <c r="S35" s="13">
        <f>+'International Tourist M.'!T94</f>
        <v>0</v>
      </c>
      <c r="T35" s="205">
        <f t="shared" si="15"/>
        <v>-100</v>
      </c>
      <c r="U35" s="205">
        <f t="shared" si="16"/>
        <v>-100</v>
      </c>
    </row>
    <row r="36" spans="1:21" ht="21" x14ac:dyDescent="0.6">
      <c r="A36" s="47" t="s">
        <v>113</v>
      </c>
      <c r="B36" s="14">
        <f>SUM(B24:B35)</f>
        <v>303</v>
      </c>
      <c r="C36" s="14">
        <f>SUM(C24:C35)</f>
        <v>222</v>
      </c>
      <c r="D36" s="14">
        <f>SUM(D24:D35)</f>
        <v>23</v>
      </c>
      <c r="E36" s="205">
        <f t="shared" si="9"/>
        <v>-92.409240924092401</v>
      </c>
      <c r="F36" s="205">
        <f t="shared" si="10"/>
        <v>-89.63963963963964</v>
      </c>
      <c r="G36" s="14">
        <f>SUM(G24:G35)</f>
        <v>0</v>
      </c>
      <c r="H36" s="14">
        <f>SUM(H24:H35)</f>
        <v>0</v>
      </c>
      <c r="I36" s="14">
        <f>SUM(I24:I35)</f>
        <v>0</v>
      </c>
      <c r="J36" s="205">
        <f t="shared" si="11"/>
        <v>0</v>
      </c>
      <c r="K36" s="205">
        <f t="shared" si="12"/>
        <v>0</v>
      </c>
      <c r="L36" s="14">
        <f>SUM(L24:L35)</f>
        <v>2</v>
      </c>
      <c r="M36" s="14">
        <f>SUM(M24:M35)</f>
        <v>4</v>
      </c>
      <c r="N36" s="14">
        <f>SUM(N24:N35)</f>
        <v>0</v>
      </c>
      <c r="O36" s="205">
        <f t="shared" si="13"/>
        <v>-100</v>
      </c>
      <c r="P36" s="205">
        <f t="shared" si="14"/>
        <v>-100</v>
      </c>
      <c r="Q36" s="14">
        <f>SUM(Q24:Q35)</f>
        <v>239</v>
      </c>
      <c r="R36" s="14">
        <f>SUM(R24:R35)</f>
        <v>244</v>
      </c>
      <c r="S36" s="14">
        <f>SUM(S24:S35)</f>
        <v>0</v>
      </c>
      <c r="T36" s="205">
        <f t="shared" si="15"/>
        <v>-100</v>
      </c>
      <c r="U36" s="205">
        <f t="shared" si="16"/>
        <v>-100</v>
      </c>
    </row>
  </sheetData>
  <mergeCells count="10">
    <mergeCell ref="Q4:S4"/>
    <mergeCell ref="Q22:S22"/>
    <mergeCell ref="A4:A5"/>
    <mergeCell ref="B4:D4"/>
    <mergeCell ref="A22:A23"/>
    <mergeCell ref="B22:D22"/>
    <mergeCell ref="G22:I22"/>
    <mergeCell ref="L22:N22"/>
    <mergeCell ref="G4:I4"/>
    <mergeCell ref="L4:N4"/>
  </mergeCells>
  <phoneticPr fontId="13" type="noConversion"/>
  <pageMargins left="0.59055118110236227" right="0.23622047244094491" top="0.27559055118110237" bottom="7.874015748031496E-2" header="0.31496062992125984" footer="0"/>
  <pageSetup paperSize="9" scale="70" orientation="landscape" r:id="rId1"/>
  <headerFooter alignWithMargins="0">
    <oddFooter>&amp;Lhttp://www.atta.or.th&amp;C&amp;A&amp;Rpage  &amp;P  of  &amp;N  pages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V64"/>
  <sheetViews>
    <sheetView zoomScale="65" workbookViewId="0"/>
  </sheetViews>
  <sheetFormatPr defaultRowHeight="13.2" x14ac:dyDescent="0.25"/>
  <cols>
    <col min="1" max="4" width="10.109375" customWidth="1"/>
    <col min="5" max="21" width="9" customWidth="1"/>
  </cols>
  <sheetData>
    <row r="1" spans="1:21" ht="23.4" x14ac:dyDescent="0.6">
      <c r="A1" s="17" t="s">
        <v>183</v>
      </c>
    </row>
    <row r="2" spans="1:21" ht="23.4" x14ac:dyDescent="0.6">
      <c r="A2" s="18" t="str">
        <f>+'International Tourist M.'!C2</f>
        <v>Percentage of Tourists</v>
      </c>
    </row>
    <row r="3" spans="1:21" s="4" customFormat="1" ht="28.8" x14ac:dyDescent="0.75">
      <c r="A3" s="18" t="str">
        <f>+'International Tourist M.'!C3</f>
        <v>As of January 2020   (1-20)</v>
      </c>
      <c r="B3" s="11"/>
      <c r="C3" s="12"/>
      <c r="D3" s="12"/>
      <c r="E3" s="11"/>
      <c r="F3" s="11"/>
      <c r="G3" s="11"/>
      <c r="H3" s="12"/>
      <c r="I3" s="12"/>
      <c r="J3" s="11"/>
      <c r="K3" s="11"/>
      <c r="L3" s="11"/>
      <c r="M3" s="12"/>
      <c r="N3" s="12"/>
      <c r="O3" s="11"/>
      <c r="P3" s="11"/>
      <c r="Q3" s="11"/>
      <c r="R3" s="12"/>
      <c r="S3" s="12"/>
      <c r="T3" s="11"/>
      <c r="U3" s="11"/>
    </row>
    <row r="4" spans="1:21" ht="20.399999999999999" x14ac:dyDescent="0.55000000000000004">
      <c r="A4" s="336" t="s">
        <v>0</v>
      </c>
      <c r="B4" s="359" t="s">
        <v>3</v>
      </c>
      <c r="C4" s="359"/>
      <c r="D4" s="360"/>
      <c r="E4" s="76" t="s">
        <v>147</v>
      </c>
      <c r="F4" s="76" t="s">
        <v>147</v>
      </c>
      <c r="G4" s="359" t="s">
        <v>22</v>
      </c>
      <c r="H4" s="359"/>
      <c r="I4" s="360"/>
      <c r="J4" s="76" t="s">
        <v>147</v>
      </c>
      <c r="K4" s="76" t="s">
        <v>147</v>
      </c>
      <c r="L4" s="359" t="s">
        <v>1</v>
      </c>
      <c r="M4" s="359"/>
      <c r="N4" s="360"/>
      <c r="O4" s="76" t="s">
        <v>147</v>
      </c>
      <c r="P4" s="76" t="s">
        <v>147</v>
      </c>
      <c r="Q4" s="359" t="s">
        <v>2</v>
      </c>
      <c r="R4" s="359"/>
      <c r="S4" s="360"/>
      <c r="T4" s="76" t="s">
        <v>147</v>
      </c>
      <c r="U4" s="76" t="s">
        <v>147</v>
      </c>
    </row>
    <row r="5" spans="1:21" ht="20.399999999999999" x14ac:dyDescent="0.55000000000000004">
      <c r="A5" s="337"/>
      <c r="B5" s="34">
        <v>2018</v>
      </c>
      <c r="C5" s="34">
        <v>2019</v>
      </c>
      <c r="D5" s="34">
        <v>2020</v>
      </c>
      <c r="E5" s="10" t="s">
        <v>350</v>
      </c>
      <c r="F5" s="10" t="s">
        <v>351</v>
      </c>
      <c r="G5" s="34">
        <v>2018</v>
      </c>
      <c r="H5" s="34">
        <v>2019</v>
      </c>
      <c r="I5" s="34">
        <v>2020</v>
      </c>
      <c r="J5" s="10" t="s">
        <v>350</v>
      </c>
      <c r="K5" s="10" t="s">
        <v>351</v>
      </c>
      <c r="L5" s="34">
        <v>2018</v>
      </c>
      <c r="M5" s="34">
        <v>2019</v>
      </c>
      <c r="N5" s="34">
        <v>2020</v>
      </c>
      <c r="O5" s="10" t="s">
        <v>350</v>
      </c>
      <c r="P5" s="10" t="s">
        <v>351</v>
      </c>
      <c r="Q5" s="34">
        <v>2018</v>
      </c>
      <c r="R5" s="34">
        <v>2019</v>
      </c>
      <c r="S5" s="34">
        <v>2020</v>
      </c>
      <c r="T5" s="10" t="s">
        <v>350</v>
      </c>
      <c r="U5" s="10" t="s">
        <v>351</v>
      </c>
    </row>
    <row r="6" spans="1:21" ht="21" x14ac:dyDescent="0.6">
      <c r="A6" s="46" t="s">
        <v>102</v>
      </c>
      <c r="B6" s="13">
        <f>+'International Tourist M.'!X45</f>
        <v>276</v>
      </c>
      <c r="C6" s="13">
        <f>+'International Tourist M.'!Y45</f>
        <v>281</v>
      </c>
      <c r="D6" s="13">
        <f>+'International Tourist M.'!Z45</f>
        <v>187</v>
      </c>
      <c r="E6" s="205">
        <f t="shared" ref="E6:E18" si="0">IFERROR(((D6-B6)/B6*100),0)</f>
        <v>-32.246376811594203</v>
      </c>
      <c r="F6" s="205">
        <f t="shared" ref="F6:F18" si="1">IFERROR(((D6-C6)/C6*100),0)</f>
        <v>-33.45195729537366</v>
      </c>
      <c r="G6" s="13">
        <f>+'International Tourist M.'!F45</f>
        <v>810</v>
      </c>
      <c r="H6" s="13">
        <f>+'International Tourist M.'!G45</f>
        <v>853</v>
      </c>
      <c r="I6" s="13">
        <f>+'International Tourist M.'!H45</f>
        <v>455</v>
      </c>
      <c r="J6" s="205">
        <f t="shared" ref="J6:J18" si="2">IFERROR(((I6-G6)/G6*100),0)</f>
        <v>-43.827160493827158</v>
      </c>
      <c r="K6" s="205">
        <f t="shared" ref="K6:K18" si="3">IFERROR(((I6-H6)/H6*100),0)</f>
        <v>-46.658851113716295</v>
      </c>
      <c r="L6" s="13">
        <f>+'International Tourist M.'!O159</f>
        <v>220</v>
      </c>
      <c r="M6" s="13">
        <f>+'International Tourist M.'!P159</f>
        <v>147</v>
      </c>
      <c r="N6" s="13">
        <f>+'International Tourist M.'!Q159</f>
        <v>67</v>
      </c>
      <c r="O6" s="205">
        <f t="shared" ref="O6:O18" si="4">IFERROR(((N6-L6)/L6*100),0)</f>
        <v>-69.545454545454547</v>
      </c>
      <c r="P6" s="205">
        <f t="shared" ref="P6:P18" si="5">IFERROR(((N6-M6)/M6*100),0)</f>
        <v>-54.421768707482997</v>
      </c>
      <c r="Q6" s="13">
        <f>+'International Tourist M.'!X121</f>
        <v>380</v>
      </c>
      <c r="R6" s="13">
        <f>+'International Tourist M.'!Y121</f>
        <v>292</v>
      </c>
      <c r="S6" s="13">
        <f>+'International Tourist M.'!Z121</f>
        <v>229</v>
      </c>
      <c r="T6" s="205">
        <f t="shared" ref="T6:T18" si="6">IFERROR(((S6-Q6)/Q6*100),0)</f>
        <v>-39.736842105263158</v>
      </c>
      <c r="U6" s="205">
        <f t="shared" ref="U6:U18" si="7">IFERROR(((S6-R6)/R6*100),0)</f>
        <v>-21.575342465753426</v>
      </c>
    </row>
    <row r="7" spans="1:21" ht="21" x14ac:dyDescent="0.6">
      <c r="A7" s="47" t="s">
        <v>103</v>
      </c>
      <c r="B7" s="13">
        <f>+'International Tourist M.'!X46</f>
        <v>258</v>
      </c>
      <c r="C7" s="13">
        <f>+'International Tourist M.'!Y46</f>
        <v>181</v>
      </c>
      <c r="D7" s="13">
        <f>+'International Tourist M.'!Z46</f>
        <v>0</v>
      </c>
      <c r="E7" s="205">
        <f t="shared" si="0"/>
        <v>-100</v>
      </c>
      <c r="F7" s="205">
        <f t="shared" si="1"/>
        <v>-100</v>
      </c>
      <c r="G7" s="13">
        <f>+'International Tourist M.'!F46</f>
        <v>1096</v>
      </c>
      <c r="H7" s="13">
        <f>+'International Tourist M.'!G46</f>
        <v>786</v>
      </c>
      <c r="I7" s="13">
        <f>+'International Tourist M.'!H46</f>
        <v>0</v>
      </c>
      <c r="J7" s="205">
        <f t="shared" si="2"/>
        <v>-100</v>
      </c>
      <c r="K7" s="205">
        <f t="shared" si="3"/>
        <v>-100</v>
      </c>
      <c r="L7" s="13">
        <f>+'International Tourist M.'!O160</f>
        <v>105</v>
      </c>
      <c r="M7" s="13">
        <f>+'International Tourist M.'!P160</f>
        <v>164</v>
      </c>
      <c r="N7" s="13">
        <f>+'International Tourist M.'!Q160</f>
        <v>0</v>
      </c>
      <c r="O7" s="205">
        <f t="shared" si="4"/>
        <v>-100</v>
      </c>
      <c r="P7" s="205">
        <f t="shared" si="5"/>
        <v>-100</v>
      </c>
      <c r="Q7" s="13">
        <f>+'International Tourist M.'!X122</f>
        <v>276</v>
      </c>
      <c r="R7" s="13">
        <f>+'International Tourist M.'!Y122</f>
        <v>196</v>
      </c>
      <c r="S7" s="13">
        <f>+'International Tourist M.'!Z122</f>
        <v>0</v>
      </c>
      <c r="T7" s="205">
        <f t="shared" si="6"/>
        <v>-100</v>
      </c>
      <c r="U7" s="205">
        <f t="shared" si="7"/>
        <v>-100</v>
      </c>
    </row>
    <row r="8" spans="1:21" ht="21" x14ac:dyDescent="0.6">
      <c r="A8" s="47" t="s">
        <v>104</v>
      </c>
      <c r="B8" s="13">
        <f>+'International Tourist M.'!X47</f>
        <v>112</v>
      </c>
      <c r="C8" s="13">
        <f>+'International Tourist M.'!Y47</f>
        <v>234</v>
      </c>
      <c r="D8" s="13">
        <f>+'International Tourist M.'!Z47</f>
        <v>0</v>
      </c>
      <c r="E8" s="205">
        <f t="shared" si="0"/>
        <v>-100</v>
      </c>
      <c r="F8" s="205">
        <f t="shared" si="1"/>
        <v>-100</v>
      </c>
      <c r="G8" s="13">
        <f>+'International Tourist M.'!F47</f>
        <v>536</v>
      </c>
      <c r="H8" s="13">
        <f>+'International Tourist M.'!G47</f>
        <v>581</v>
      </c>
      <c r="I8" s="13">
        <f>+'International Tourist M.'!H47</f>
        <v>0</v>
      </c>
      <c r="J8" s="205">
        <f t="shared" si="2"/>
        <v>-100</v>
      </c>
      <c r="K8" s="205">
        <f t="shared" si="3"/>
        <v>-100</v>
      </c>
      <c r="L8" s="13">
        <f>+'International Tourist M.'!O161</f>
        <v>56</v>
      </c>
      <c r="M8" s="13">
        <f>+'International Tourist M.'!P161</f>
        <v>101</v>
      </c>
      <c r="N8" s="13">
        <f>+'International Tourist M.'!Q161</f>
        <v>0</v>
      </c>
      <c r="O8" s="205">
        <f t="shared" si="4"/>
        <v>-100</v>
      </c>
      <c r="P8" s="205">
        <f t="shared" si="5"/>
        <v>-100</v>
      </c>
      <c r="Q8" s="13">
        <f>+'International Tourist M.'!X123</f>
        <v>75</v>
      </c>
      <c r="R8" s="13">
        <f>+'International Tourist M.'!Y123</f>
        <v>119</v>
      </c>
      <c r="S8" s="13">
        <f>+'International Tourist M.'!Z123</f>
        <v>0</v>
      </c>
      <c r="T8" s="205">
        <f t="shared" si="6"/>
        <v>-100</v>
      </c>
      <c r="U8" s="205">
        <f t="shared" si="7"/>
        <v>-100</v>
      </c>
    </row>
    <row r="9" spans="1:21" ht="21" x14ac:dyDescent="0.6">
      <c r="A9" s="47" t="s">
        <v>105</v>
      </c>
      <c r="B9" s="13">
        <f>+'International Tourist M.'!X48</f>
        <v>10</v>
      </c>
      <c r="C9" s="13">
        <f>+'International Tourist M.'!Y48</f>
        <v>4</v>
      </c>
      <c r="D9" s="13">
        <f>+'International Tourist M.'!Z48</f>
        <v>0</v>
      </c>
      <c r="E9" s="205">
        <f t="shared" si="0"/>
        <v>-100</v>
      </c>
      <c r="F9" s="205">
        <f t="shared" si="1"/>
        <v>-100</v>
      </c>
      <c r="G9" s="13">
        <f>+'International Tourist M.'!F48</f>
        <v>199</v>
      </c>
      <c r="H9" s="13">
        <f>+'International Tourist M.'!G48</f>
        <v>175</v>
      </c>
      <c r="I9" s="13">
        <f>+'International Tourist M.'!H48</f>
        <v>0</v>
      </c>
      <c r="J9" s="205">
        <f t="shared" si="2"/>
        <v>-100</v>
      </c>
      <c r="K9" s="205">
        <f t="shared" si="3"/>
        <v>-100</v>
      </c>
      <c r="L9" s="13">
        <f>+'International Tourist M.'!O162</f>
        <v>33</v>
      </c>
      <c r="M9" s="13">
        <f>+'International Tourist M.'!P162</f>
        <v>23</v>
      </c>
      <c r="N9" s="13">
        <f>+'International Tourist M.'!Q162</f>
        <v>0</v>
      </c>
      <c r="O9" s="205">
        <f t="shared" si="4"/>
        <v>-100</v>
      </c>
      <c r="P9" s="205">
        <f t="shared" si="5"/>
        <v>-100</v>
      </c>
      <c r="Q9" s="13">
        <f>+'International Tourist M.'!X124</f>
        <v>3</v>
      </c>
      <c r="R9" s="13">
        <f>+'International Tourist M.'!Y124</f>
        <v>55</v>
      </c>
      <c r="S9" s="13">
        <f>+'International Tourist M.'!Z124</f>
        <v>0</v>
      </c>
      <c r="T9" s="205">
        <f t="shared" si="6"/>
        <v>-100</v>
      </c>
      <c r="U9" s="205">
        <f t="shared" si="7"/>
        <v>-100</v>
      </c>
    </row>
    <row r="10" spans="1:21" ht="21" x14ac:dyDescent="0.6">
      <c r="A10" s="47" t="s">
        <v>106</v>
      </c>
      <c r="B10" s="13">
        <f>+'International Tourist M.'!X49</f>
        <v>2</v>
      </c>
      <c r="C10" s="13">
        <f>+'International Tourist M.'!Y49</f>
        <v>8</v>
      </c>
      <c r="D10" s="13">
        <f>+'International Tourist M.'!Z49</f>
        <v>0</v>
      </c>
      <c r="E10" s="205">
        <f t="shared" si="0"/>
        <v>-100</v>
      </c>
      <c r="F10" s="205">
        <f t="shared" si="1"/>
        <v>-100</v>
      </c>
      <c r="G10" s="13">
        <f>+'International Tourist M.'!F49</f>
        <v>142</v>
      </c>
      <c r="H10" s="13">
        <f>+'International Tourist M.'!G49</f>
        <v>98</v>
      </c>
      <c r="I10" s="13">
        <f>+'International Tourist M.'!H49</f>
        <v>0</v>
      </c>
      <c r="J10" s="205">
        <f t="shared" si="2"/>
        <v>-100</v>
      </c>
      <c r="K10" s="205">
        <f t="shared" si="3"/>
        <v>-100</v>
      </c>
      <c r="L10" s="13">
        <f>+'International Tourist M.'!O163</f>
        <v>15</v>
      </c>
      <c r="M10" s="13">
        <f>+'International Tourist M.'!P163</f>
        <v>0</v>
      </c>
      <c r="N10" s="13">
        <f>+'International Tourist M.'!Q163</f>
        <v>0</v>
      </c>
      <c r="O10" s="205">
        <f t="shared" si="4"/>
        <v>-100</v>
      </c>
      <c r="P10" s="205">
        <f t="shared" si="5"/>
        <v>0</v>
      </c>
      <c r="Q10" s="13">
        <f>+'International Tourist M.'!X125</f>
        <v>5</v>
      </c>
      <c r="R10" s="13">
        <f>+'International Tourist M.'!Y125</f>
        <v>14</v>
      </c>
      <c r="S10" s="13">
        <f>+'International Tourist M.'!Z125</f>
        <v>0</v>
      </c>
      <c r="T10" s="205">
        <f t="shared" si="6"/>
        <v>-100</v>
      </c>
      <c r="U10" s="205">
        <f t="shared" si="7"/>
        <v>-100</v>
      </c>
    </row>
    <row r="11" spans="1:21" ht="21" x14ac:dyDescent="0.6">
      <c r="A11" s="47" t="s">
        <v>107</v>
      </c>
      <c r="B11" s="13">
        <f>+'International Tourist M.'!X50</f>
        <v>23</v>
      </c>
      <c r="C11" s="13">
        <f>+'International Tourist M.'!Y50</f>
        <v>0</v>
      </c>
      <c r="D11" s="13">
        <f>+'International Tourist M.'!Z50</f>
        <v>0</v>
      </c>
      <c r="E11" s="205">
        <f t="shared" si="0"/>
        <v>-100</v>
      </c>
      <c r="F11" s="205">
        <f t="shared" si="1"/>
        <v>0</v>
      </c>
      <c r="G11" s="13">
        <f>+'International Tourist M.'!F50</f>
        <v>103</v>
      </c>
      <c r="H11" s="13">
        <f>+'International Tourist M.'!G50</f>
        <v>77</v>
      </c>
      <c r="I11" s="13">
        <f>+'International Tourist M.'!H50</f>
        <v>0</v>
      </c>
      <c r="J11" s="205">
        <f t="shared" si="2"/>
        <v>-100</v>
      </c>
      <c r="K11" s="205">
        <f t="shared" si="3"/>
        <v>-100</v>
      </c>
      <c r="L11" s="13">
        <f>+'International Tourist M.'!O164</f>
        <v>15</v>
      </c>
      <c r="M11" s="13">
        <f>+'International Tourist M.'!P164</f>
        <v>9</v>
      </c>
      <c r="N11" s="13">
        <f>+'International Tourist M.'!Q164</f>
        <v>0</v>
      </c>
      <c r="O11" s="205">
        <f t="shared" si="4"/>
        <v>-100</v>
      </c>
      <c r="P11" s="205">
        <f t="shared" si="5"/>
        <v>-100</v>
      </c>
      <c r="Q11" s="13">
        <f>+'International Tourist M.'!X126</f>
        <v>26</v>
      </c>
      <c r="R11" s="13">
        <f>+'International Tourist M.'!Y126</f>
        <v>19</v>
      </c>
      <c r="S11" s="13">
        <f>+'International Tourist M.'!Z126</f>
        <v>0</v>
      </c>
      <c r="T11" s="205">
        <f t="shared" si="6"/>
        <v>-100</v>
      </c>
      <c r="U11" s="205">
        <f t="shared" si="7"/>
        <v>-100</v>
      </c>
    </row>
    <row r="12" spans="1:21" ht="21" x14ac:dyDescent="0.6">
      <c r="A12" s="47" t="s">
        <v>108</v>
      </c>
      <c r="B12" s="13">
        <f>+'International Tourist M.'!X51</f>
        <v>7</v>
      </c>
      <c r="C12" s="13">
        <f>+'International Tourist M.'!Y51</f>
        <v>7</v>
      </c>
      <c r="D12" s="13">
        <f>+'International Tourist M.'!Z51</f>
        <v>0</v>
      </c>
      <c r="E12" s="205">
        <f t="shared" si="0"/>
        <v>-100</v>
      </c>
      <c r="F12" s="205">
        <f t="shared" si="1"/>
        <v>-100</v>
      </c>
      <c r="G12" s="13">
        <f>+'International Tourist M.'!F51</f>
        <v>355</v>
      </c>
      <c r="H12" s="13">
        <f>+'International Tourist M.'!G51</f>
        <v>347</v>
      </c>
      <c r="I12" s="13">
        <f>+'International Tourist M.'!H51</f>
        <v>0</v>
      </c>
      <c r="J12" s="205">
        <f t="shared" si="2"/>
        <v>-100</v>
      </c>
      <c r="K12" s="205">
        <f t="shared" si="3"/>
        <v>-100</v>
      </c>
      <c r="L12" s="13">
        <f>+'International Tourist M.'!O165</f>
        <v>28</v>
      </c>
      <c r="M12" s="13">
        <f>+'International Tourist M.'!P165</f>
        <v>35</v>
      </c>
      <c r="N12" s="13">
        <f>+'International Tourist M.'!Q165</f>
        <v>0</v>
      </c>
      <c r="O12" s="205">
        <f t="shared" si="4"/>
        <v>-100</v>
      </c>
      <c r="P12" s="205">
        <f t="shared" si="5"/>
        <v>-100</v>
      </c>
      <c r="Q12" s="13">
        <f>+'International Tourist M.'!X127</f>
        <v>148</v>
      </c>
      <c r="R12" s="13">
        <f>+'International Tourist M.'!Y127</f>
        <v>61</v>
      </c>
      <c r="S12" s="13">
        <f>+'International Tourist M.'!Z127</f>
        <v>0</v>
      </c>
      <c r="T12" s="205">
        <f t="shared" si="6"/>
        <v>-100</v>
      </c>
      <c r="U12" s="205">
        <f t="shared" si="7"/>
        <v>-100</v>
      </c>
    </row>
    <row r="13" spans="1:21" ht="21" x14ac:dyDescent="0.6">
      <c r="A13" s="47" t="s">
        <v>109</v>
      </c>
      <c r="B13" s="13">
        <f>+'International Tourist M.'!X52</f>
        <v>21</v>
      </c>
      <c r="C13" s="13">
        <f>+'International Tourist M.'!Y52</f>
        <v>25</v>
      </c>
      <c r="D13" s="13">
        <f>+'International Tourist M.'!Z52</f>
        <v>0</v>
      </c>
      <c r="E13" s="205">
        <f t="shared" si="0"/>
        <v>-100</v>
      </c>
      <c r="F13" s="205">
        <f t="shared" si="1"/>
        <v>-100</v>
      </c>
      <c r="G13" s="13">
        <f>+'International Tourist M.'!F52</f>
        <v>155</v>
      </c>
      <c r="H13" s="13">
        <f>+'International Tourist M.'!G52</f>
        <v>40</v>
      </c>
      <c r="I13" s="13">
        <f>+'International Tourist M.'!H52</f>
        <v>0</v>
      </c>
      <c r="J13" s="205">
        <f t="shared" si="2"/>
        <v>-100</v>
      </c>
      <c r="K13" s="205">
        <f t="shared" si="3"/>
        <v>-100</v>
      </c>
      <c r="L13" s="13">
        <f>+'International Tourist M.'!O166</f>
        <v>2</v>
      </c>
      <c r="M13" s="13">
        <f>+'International Tourist M.'!P166</f>
        <v>0</v>
      </c>
      <c r="N13" s="13">
        <f>+'International Tourist M.'!Q166</f>
        <v>0</v>
      </c>
      <c r="O13" s="205">
        <f t="shared" si="4"/>
        <v>-100</v>
      </c>
      <c r="P13" s="205">
        <f t="shared" si="5"/>
        <v>0</v>
      </c>
      <c r="Q13" s="13">
        <f>+'International Tourist M.'!X128</f>
        <v>33</v>
      </c>
      <c r="R13" s="13">
        <f>+'International Tourist M.'!Y128</f>
        <v>4</v>
      </c>
      <c r="S13" s="13">
        <f>+'International Tourist M.'!Z128</f>
        <v>0</v>
      </c>
      <c r="T13" s="205">
        <f t="shared" si="6"/>
        <v>-100</v>
      </c>
      <c r="U13" s="205">
        <f t="shared" si="7"/>
        <v>-100</v>
      </c>
    </row>
    <row r="14" spans="1:21" ht="21" x14ac:dyDescent="0.6">
      <c r="A14" s="47" t="s">
        <v>125</v>
      </c>
      <c r="B14" s="13">
        <f>+'International Tourist M.'!X53</f>
        <v>0</v>
      </c>
      <c r="C14" s="13">
        <f>+'International Tourist M.'!Y53</f>
        <v>19</v>
      </c>
      <c r="D14" s="13">
        <f>+'International Tourist M.'!Z53</f>
        <v>0</v>
      </c>
      <c r="E14" s="205">
        <f t="shared" si="0"/>
        <v>0</v>
      </c>
      <c r="F14" s="205">
        <f t="shared" si="1"/>
        <v>-100</v>
      </c>
      <c r="G14" s="13">
        <f>+'International Tourist M.'!F53</f>
        <v>119</v>
      </c>
      <c r="H14" s="13">
        <f>+'International Tourist M.'!G53</f>
        <v>148</v>
      </c>
      <c r="I14" s="13">
        <f>+'International Tourist M.'!H53</f>
        <v>0</v>
      </c>
      <c r="J14" s="205">
        <f t="shared" si="2"/>
        <v>-100</v>
      </c>
      <c r="K14" s="205">
        <f t="shared" si="3"/>
        <v>-100</v>
      </c>
      <c r="L14" s="13">
        <f>+'International Tourist M.'!O167</f>
        <v>47</v>
      </c>
      <c r="M14" s="13">
        <f>+'International Tourist M.'!P167</f>
        <v>22</v>
      </c>
      <c r="N14" s="13">
        <f>+'International Tourist M.'!Q167</f>
        <v>0</v>
      </c>
      <c r="O14" s="205">
        <f t="shared" si="4"/>
        <v>-100</v>
      </c>
      <c r="P14" s="205">
        <f t="shared" si="5"/>
        <v>-100</v>
      </c>
      <c r="Q14" s="13">
        <f>+'International Tourist M.'!X129</f>
        <v>33</v>
      </c>
      <c r="R14" s="13">
        <f>+'International Tourist M.'!Y129</f>
        <v>9</v>
      </c>
      <c r="S14" s="13">
        <f>+'International Tourist M.'!Z129</f>
        <v>0</v>
      </c>
      <c r="T14" s="205">
        <f t="shared" si="6"/>
        <v>-100</v>
      </c>
      <c r="U14" s="205">
        <f t="shared" si="7"/>
        <v>-100</v>
      </c>
    </row>
    <row r="15" spans="1:21" ht="21" x14ac:dyDescent="0.6">
      <c r="A15" s="47" t="s">
        <v>110</v>
      </c>
      <c r="B15" s="13">
        <f>+'International Tourist M.'!X54</f>
        <v>20</v>
      </c>
      <c r="C15" s="13">
        <f>+'International Tourist M.'!Y54</f>
        <v>0</v>
      </c>
      <c r="D15" s="13">
        <f>+'International Tourist M.'!Z54</f>
        <v>0</v>
      </c>
      <c r="E15" s="205">
        <f t="shared" si="0"/>
        <v>-100</v>
      </c>
      <c r="F15" s="205">
        <f t="shared" si="1"/>
        <v>0</v>
      </c>
      <c r="G15" s="13">
        <f>+'International Tourist M.'!F54</f>
        <v>247</v>
      </c>
      <c r="H15" s="13">
        <f>+'International Tourist M.'!G54</f>
        <v>203</v>
      </c>
      <c r="I15" s="13">
        <f>+'International Tourist M.'!H54</f>
        <v>0</v>
      </c>
      <c r="J15" s="205">
        <f t="shared" si="2"/>
        <v>-100</v>
      </c>
      <c r="K15" s="205">
        <f t="shared" si="3"/>
        <v>-100</v>
      </c>
      <c r="L15" s="13">
        <f>+'International Tourist M.'!O168</f>
        <v>122</v>
      </c>
      <c r="M15" s="13">
        <f>+'International Tourist M.'!P168</f>
        <v>10</v>
      </c>
      <c r="N15" s="13">
        <f>+'International Tourist M.'!Q168</f>
        <v>0</v>
      </c>
      <c r="O15" s="205">
        <f t="shared" si="4"/>
        <v>-100</v>
      </c>
      <c r="P15" s="205">
        <f t="shared" si="5"/>
        <v>-100</v>
      </c>
      <c r="Q15" s="13">
        <f>+'International Tourist M.'!X130</f>
        <v>211</v>
      </c>
      <c r="R15" s="13">
        <f>+'International Tourist M.'!Y130</f>
        <v>182</v>
      </c>
      <c r="S15" s="13">
        <f>+'International Tourist M.'!Z130</f>
        <v>0</v>
      </c>
      <c r="T15" s="205">
        <f t="shared" si="6"/>
        <v>-100</v>
      </c>
      <c r="U15" s="205">
        <f t="shared" si="7"/>
        <v>-100</v>
      </c>
    </row>
    <row r="16" spans="1:21" ht="21" x14ac:dyDescent="0.6">
      <c r="A16" s="47" t="s">
        <v>111</v>
      </c>
      <c r="B16" s="13">
        <f>+'International Tourist M.'!X55</f>
        <v>130</v>
      </c>
      <c r="C16" s="13">
        <f>+'International Tourist M.'!Y55</f>
        <v>115</v>
      </c>
      <c r="D16" s="13">
        <f>+'International Tourist M.'!Z55</f>
        <v>0</v>
      </c>
      <c r="E16" s="205">
        <f t="shared" si="0"/>
        <v>-100</v>
      </c>
      <c r="F16" s="205">
        <f t="shared" si="1"/>
        <v>-100</v>
      </c>
      <c r="G16" s="13">
        <f>+'International Tourist M.'!F55</f>
        <v>420</v>
      </c>
      <c r="H16" s="13">
        <f>+'International Tourist M.'!G55</f>
        <v>290</v>
      </c>
      <c r="I16" s="13">
        <f>+'International Tourist M.'!H55</f>
        <v>0</v>
      </c>
      <c r="J16" s="205">
        <f t="shared" si="2"/>
        <v>-100</v>
      </c>
      <c r="K16" s="205">
        <f t="shared" si="3"/>
        <v>-100</v>
      </c>
      <c r="L16" s="13">
        <f>+'International Tourist M.'!O169</f>
        <v>120</v>
      </c>
      <c r="M16" s="13">
        <f>+'International Tourist M.'!P169</f>
        <v>170</v>
      </c>
      <c r="N16" s="13">
        <f>+'International Tourist M.'!Q169</f>
        <v>0</v>
      </c>
      <c r="O16" s="205">
        <f t="shared" si="4"/>
        <v>-100</v>
      </c>
      <c r="P16" s="205">
        <f t="shared" si="5"/>
        <v>-100</v>
      </c>
      <c r="Q16" s="13">
        <f>+'International Tourist M.'!X131</f>
        <v>107</v>
      </c>
      <c r="R16" s="13">
        <f>+'International Tourist M.'!Y131</f>
        <v>102</v>
      </c>
      <c r="S16" s="13">
        <f>+'International Tourist M.'!Z131</f>
        <v>0</v>
      </c>
      <c r="T16" s="205">
        <f t="shared" si="6"/>
        <v>-100</v>
      </c>
      <c r="U16" s="205">
        <f t="shared" si="7"/>
        <v>-100</v>
      </c>
    </row>
    <row r="17" spans="1:21" ht="21" x14ac:dyDescent="0.6">
      <c r="A17" s="47" t="s">
        <v>112</v>
      </c>
      <c r="B17" s="13">
        <f>+'International Tourist M.'!X56</f>
        <v>214</v>
      </c>
      <c r="C17" s="13">
        <f>+'International Tourist M.'!Y56</f>
        <v>230</v>
      </c>
      <c r="D17" s="13">
        <f>+'International Tourist M.'!Z56</f>
        <v>0</v>
      </c>
      <c r="E17" s="205">
        <f t="shared" si="0"/>
        <v>-100</v>
      </c>
      <c r="F17" s="205">
        <f t="shared" si="1"/>
        <v>-100</v>
      </c>
      <c r="G17" s="13">
        <f>+'International Tourist M.'!F56</f>
        <v>278</v>
      </c>
      <c r="H17" s="13">
        <f>+'International Tourist M.'!G56</f>
        <v>259</v>
      </c>
      <c r="I17" s="13">
        <f>+'International Tourist M.'!H56</f>
        <v>0</v>
      </c>
      <c r="J17" s="205">
        <f t="shared" si="2"/>
        <v>-100</v>
      </c>
      <c r="K17" s="205">
        <f t="shared" si="3"/>
        <v>-100</v>
      </c>
      <c r="L17" s="13">
        <f>+'International Tourist M.'!O170</f>
        <v>44</v>
      </c>
      <c r="M17" s="13">
        <f>+'International Tourist M.'!P170</f>
        <v>22</v>
      </c>
      <c r="N17" s="13">
        <f>+'International Tourist M.'!Q170</f>
        <v>0</v>
      </c>
      <c r="O17" s="205">
        <f t="shared" si="4"/>
        <v>-100</v>
      </c>
      <c r="P17" s="205">
        <f t="shared" si="5"/>
        <v>-100</v>
      </c>
      <c r="Q17" s="13">
        <f>+'International Tourist M.'!X132</f>
        <v>126</v>
      </c>
      <c r="R17" s="13">
        <f>+'International Tourist M.'!Y132</f>
        <v>59</v>
      </c>
      <c r="S17" s="13">
        <f>+'International Tourist M.'!Z132</f>
        <v>0</v>
      </c>
      <c r="T17" s="205">
        <f t="shared" si="6"/>
        <v>-100</v>
      </c>
      <c r="U17" s="205">
        <f t="shared" si="7"/>
        <v>-100</v>
      </c>
    </row>
    <row r="18" spans="1:21" ht="21" x14ac:dyDescent="0.6">
      <c r="A18" s="47" t="s">
        <v>113</v>
      </c>
      <c r="B18" s="14">
        <f>SUM(B6:B17)</f>
        <v>1073</v>
      </c>
      <c r="C18" s="14">
        <f>SUM(C6:C17)</f>
        <v>1104</v>
      </c>
      <c r="D18" s="14">
        <f>SUM(D6:D17)</f>
        <v>187</v>
      </c>
      <c r="E18" s="205">
        <f t="shared" si="0"/>
        <v>-82.572227399813599</v>
      </c>
      <c r="F18" s="205">
        <f t="shared" si="1"/>
        <v>-83.061594202898547</v>
      </c>
      <c r="G18" s="14">
        <f>SUM(G6:G17)</f>
        <v>4460</v>
      </c>
      <c r="H18" s="14">
        <f>SUM(H6:H17)</f>
        <v>3857</v>
      </c>
      <c r="I18" s="14">
        <f>SUM(I6:I17)</f>
        <v>455</v>
      </c>
      <c r="J18" s="205">
        <f t="shared" si="2"/>
        <v>-89.79820627802691</v>
      </c>
      <c r="K18" s="205">
        <f t="shared" si="3"/>
        <v>-88.203266787658805</v>
      </c>
      <c r="L18" s="14">
        <f>SUM(L6:L17)</f>
        <v>807</v>
      </c>
      <c r="M18" s="14">
        <f>SUM(M6:M17)</f>
        <v>703</v>
      </c>
      <c r="N18" s="14">
        <f>SUM(N6:N17)</f>
        <v>67</v>
      </c>
      <c r="O18" s="205">
        <f t="shared" si="4"/>
        <v>-91.697645600991322</v>
      </c>
      <c r="P18" s="205">
        <f t="shared" si="5"/>
        <v>-90.469416785206263</v>
      </c>
      <c r="Q18" s="14">
        <f>SUM(Q6:Q17)</f>
        <v>1423</v>
      </c>
      <c r="R18" s="14">
        <f>SUM(R6:R17)</f>
        <v>1112</v>
      </c>
      <c r="S18" s="14">
        <f>SUM(S6:S17)</f>
        <v>229</v>
      </c>
      <c r="T18" s="205">
        <f t="shared" si="6"/>
        <v>-83.907238229093466</v>
      </c>
      <c r="U18" s="205">
        <f t="shared" si="7"/>
        <v>-79.406474820143885</v>
      </c>
    </row>
    <row r="21" spans="1:21" s="4" customFormat="1" ht="28.8" x14ac:dyDescent="0.75">
      <c r="A21" s="18"/>
      <c r="B21" s="11"/>
      <c r="C21" s="12"/>
      <c r="D21" s="12"/>
      <c r="E21" s="11"/>
      <c r="F21" s="11"/>
      <c r="G21" s="11"/>
      <c r="H21" s="12"/>
      <c r="I21" s="12"/>
      <c r="J21" s="11"/>
      <c r="K21" s="11"/>
      <c r="L21" s="11"/>
      <c r="M21" s="12"/>
      <c r="N21" s="12"/>
      <c r="O21" s="11"/>
      <c r="P21" s="11"/>
      <c r="Q21" s="11"/>
      <c r="R21" s="12"/>
      <c r="S21" s="12"/>
      <c r="T21" s="11"/>
      <c r="U21" s="11"/>
    </row>
    <row r="22" spans="1:21" ht="21" customHeight="1" x14ac:dyDescent="0.55000000000000004">
      <c r="A22" s="336" t="s">
        <v>101</v>
      </c>
      <c r="B22" s="359" t="s">
        <v>34</v>
      </c>
      <c r="C22" s="359"/>
      <c r="D22" s="360"/>
      <c r="E22" s="76" t="s">
        <v>147</v>
      </c>
      <c r="F22" s="76" t="s">
        <v>147</v>
      </c>
      <c r="G22" s="359" t="s">
        <v>58</v>
      </c>
      <c r="H22" s="359"/>
      <c r="I22" s="360"/>
      <c r="J22" s="76" t="s">
        <v>147</v>
      </c>
      <c r="K22" s="76" t="s">
        <v>147</v>
      </c>
      <c r="L22" s="359" t="s">
        <v>61</v>
      </c>
      <c r="M22" s="359"/>
      <c r="N22" s="360"/>
      <c r="O22" s="76" t="s">
        <v>147</v>
      </c>
      <c r="P22" s="76" t="s">
        <v>147</v>
      </c>
      <c r="Q22" s="359" t="s">
        <v>62</v>
      </c>
      <c r="R22" s="359"/>
      <c r="S22" s="360"/>
      <c r="T22" s="76" t="s">
        <v>147</v>
      </c>
      <c r="U22" s="76" t="s">
        <v>147</v>
      </c>
    </row>
    <row r="23" spans="1:21" ht="20.399999999999999" x14ac:dyDescent="0.55000000000000004">
      <c r="A23" s="337"/>
      <c r="B23" s="34">
        <v>2018</v>
      </c>
      <c r="C23" s="34">
        <v>2019</v>
      </c>
      <c r="D23" s="34">
        <v>2020</v>
      </c>
      <c r="E23" s="10" t="s">
        <v>350</v>
      </c>
      <c r="F23" s="10" t="s">
        <v>351</v>
      </c>
      <c r="G23" s="34">
        <v>2018</v>
      </c>
      <c r="H23" s="34">
        <v>2019</v>
      </c>
      <c r="I23" s="34">
        <v>2020</v>
      </c>
      <c r="J23" s="10" t="s">
        <v>350</v>
      </c>
      <c r="K23" s="10" t="s">
        <v>351</v>
      </c>
      <c r="L23" s="34">
        <v>2018</v>
      </c>
      <c r="M23" s="34">
        <v>2019</v>
      </c>
      <c r="N23" s="34">
        <v>2020</v>
      </c>
      <c r="O23" s="10" t="s">
        <v>350</v>
      </c>
      <c r="P23" s="10" t="s">
        <v>351</v>
      </c>
      <c r="Q23" s="34">
        <v>2018</v>
      </c>
      <c r="R23" s="34">
        <v>2019</v>
      </c>
      <c r="S23" s="34">
        <v>2020</v>
      </c>
      <c r="T23" s="10" t="s">
        <v>350</v>
      </c>
      <c r="U23" s="10" t="s">
        <v>351</v>
      </c>
    </row>
    <row r="24" spans="1:21" ht="21" x14ac:dyDescent="0.6">
      <c r="A24" s="46" t="s">
        <v>102</v>
      </c>
      <c r="B24" s="13">
        <f>+'International Tourist M.'!AA140</f>
        <v>0</v>
      </c>
      <c r="C24" s="13">
        <f>+'International Tourist M.'!AB140</f>
        <v>0</v>
      </c>
      <c r="D24" s="13">
        <f>+'International Tourist M.'!AC140</f>
        <v>0</v>
      </c>
      <c r="E24" s="205">
        <f t="shared" ref="E24:E36" si="8">IFERROR(((D24-B24)/B24*100),0)</f>
        <v>0</v>
      </c>
      <c r="F24" s="205">
        <f t="shared" ref="F24:F36" si="9">IFERROR(((D24-C24)/C24*100),0)</f>
        <v>0</v>
      </c>
      <c r="G24" s="13">
        <f>+'International Tourist M.'!AD64</f>
        <v>0</v>
      </c>
      <c r="H24" s="13">
        <f>+'International Tourist M.'!AE64</f>
        <v>0</v>
      </c>
      <c r="I24" s="13">
        <f>+'International Tourist M.'!AF64</f>
        <v>0</v>
      </c>
      <c r="J24" s="205">
        <f t="shared" ref="J24:J36" si="10">IFERROR(((I24-G24)/G24*100),0)</f>
        <v>0</v>
      </c>
      <c r="K24" s="205">
        <f t="shared" ref="K24:K36" si="11">IFERROR(((I24-H24)/H24*100),0)</f>
        <v>0</v>
      </c>
      <c r="L24" s="13">
        <f>+'International Tourist M.'!AD83</f>
        <v>8</v>
      </c>
      <c r="M24" s="13">
        <f>+'International Tourist M.'!AE83</f>
        <v>21</v>
      </c>
      <c r="N24" s="13">
        <f>+'International Tourist M.'!AF83</f>
        <v>0</v>
      </c>
      <c r="O24" s="205">
        <f t="shared" ref="O24:O36" si="12">IFERROR(((N24-L24)/L24*100),0)</f>
        <v>-100</v>
      </c>
      <c r="P24" s="205">
        <f t="shared" ref="P24:P36" si="13">IFERROR(((N24-M24)/M24*100),0)</f>
        <v>-100</v>
      </c>
      <c r="Q24" s="13">
        <f>+'International Tourist M.'!R64</f>
        <v>190</v>
      </c>
      <c r="R24" s="13">
        <f>+'International Tourist M.'!S64</f>
        <v>31</v>
      </c>
      <c r="S24" s="13">
        <f>+'International Tourist M.'!T64</f>
        <v>0</v>
      </c>
      <c r="T24" s="205">
        <f t="shared" ref="T24:T36" si="14">IFERROR(((S24-Q24)/Q24*100),0)</f>
        <v>-100</v>
      </c>
      <c r="U24" s="205">
        <f t="shared" ref="U24:U36" si="15">IFERROR(((S24-R24)/R24*100),0)</f>
        <v>-100</v>
      </c>
    </row>
    <row r="25" spans="1:21" ht="21" x14ac:dyDescent="0.6">
      <c r="A25" s="47" t="s">
        <v>103</v>
      </c>
      <c r="B25" s="13">
        <f>+'International Tourist M.'!AA141</f>
        <v>0</v>
      </c>
      <c r="C25" s="13">
        <f>+'International Tourist M.'!AB141</f>
        <v>0</v>
      </c>
      <c r="D25" s="13">
        <f>+'International Tourist M.'!AC141</f>
        <v>0</v>
      </c>
      <c r="E25" s="205">
        <f t="shared" si="8"/>
        <v>0</v>
      </c>
      <c r="F25" s="205">
        <f t="shared" si="9"/>
        <v>0</v>
      </c>
      <c r="G25" s="13">
        <f>+'International Tourist M.'!AD65</f>
        <v>0</v>
      </c>
      <c r="H25" s="13">
        <f>+'International Tourist M.'!AE65</f>
        <v>0</v>
      </c>
      <c r="I25" s="13">
        <f>+'International Tourist M.'!AF65</f>
        <v>0</v>
      </c>
      <c r="J25" s="205">
        <f t="shared" si="10"/>
        <v>0</v>
      </c>
      <c r="K25" s="205">
        <f t="shared" si="11"/>
        <v>0</v>
      </c>
      <c r="L25" s="13">
        <f>+'International Tourist M.'!AD84</f>
        <v>82</v>
      </c>
      <c r="M25" s="13">
        <f>+'International Tourist M.'!AE84</f>
        <v>16</v>
      </c>
      <c r="N25" s="13">
        <f>+'International Tourist M.'!AF84</f>
        <v>0</v>
      </c>
      <c r="O25" s="205">
        <f t="shared" si="12"/>
        <v>-100</v>
      </c>
      <c r="P25" s="205">
        <f t="shared" si="13"/>
        <v>-100</v>
      </c>
      <c r="Q25" s="13">
        <f>+'International Tourist M.'!R65</f>
        <v>121</v>
      </c>
      <c r="R25" s="13">
        <f>+'International Tourist M.'!S65</f>
        <v>84</v>
      </c>
      <c r="S25" s="13">
        <f>+'International Tourist M.'!T65</f>
        <v>0</v>
      </c>
      <c r="T25" s="205">
        <f t="shared" si="14"/>
        <v>-100</v>
      </c>
      <c r="U25" s="205">
        <f t="shared" si="15"/>
        <v>-100</v>
      </c>
    </row>
    <row r="26" spans="1:21" ht="21" x14ac:dyDescent="0.6">
      <c r="A26" s="47" t="s">
        <v>104</v>
      </c>
      <c r="B26" s="13">
        <f>+'International Tourist M.'!AA142</f>
        <v>0</v>
      </c>
      <c r="C26" s="13">
        <f>+'International Tourist M.'!AB142</f>
        <v>0</v>
      </c>
      <c r="D26" s="13">
        <f>+'International Tourist M.'!AC142</f>
        <v>0</v>
      </c>
      <c r="E26" s="205">
        <f t="shared" si="8"/>
        <v>0</v>
      </c>
      <c r="F26" s="205">
        <f t="shared" si="9"/>
        <v>0</v>
      </c>
      <c r="G26" s="13">
        <f>+'International Tourist M.'!AD66</f>
        <v>0</v>
      </c>
      <c r="H26" s="13">
        <f>+'International Tourist M.'!AE66</f>
        <v>0</v>
      </c>
      <c r="I26" s="13">
        <f>+'International Tourist M.'!AF66</f>
        <v>0</v>
      </c>
      <c r="J26" s="205">
        <f t="shared" si="10"/>
        <v>0</v>
      </c>
      <c r="K26" s="205">
        <f t="shared" si="11"/>
        <v>0</v>
      </c>
      <c r="L26" s="13">
        <f>+'International Tourist M.'!AD85</f>
        <v>49</v>
      </c>
      <c r="M26" s="13">
        <f>+'International Tourist M.'!AE85</f>
        <v>0</v>
      </c>
      <c r="N26" s="13">
        <f>+'International Tourist M.'!AF85</f>
        <v>0</v>
      </c>
      <c r="O26" s="205">
        <f t="shared" si="12"/>
        <v>-100</v>
      </c>
      <c r="P26" s="205">
        <f t="shared" si="13"/>
        <v>0</v>
      </c>
      <c r="Q26" s="13">
        <f>+'International Tourist M.'!R66</f>
        <v>34</v>
      </c>
      <c r="R26" s="13">
        <f>+'International Tourist M.'!S66</f>
        <v>15</v>
      </c>
      <c r="S26" s="13">
        <f>+'International Tourist M.'!T66</f>
        <v>0</v>
      </c>
      <c r="T26" s="205">
        <f t="shared" si="14"/>
        <v>-100</v>
      </c>
      <c r="U26" s="205">
        <f t="shared" si="15"/>
        <v>-100</v>
      </c>
    </row>
    <row r="27" spans="1:21" ht="21" x14ac:dyDescent="0.6">
      <c r="A27" s="47" t="s">
        <v>105</v>
      </c>
      <c r="B27" s="13">
        <f>+'International Tourist M.'!AA143</f>
        <v>0</v>
      </c>
      <c r="C27" s="13">
        <f>+'International Tourist M.'!AB143</f>
        <v>0</v>
      </c>
      <c r="D27" s="13">
        <f>+'International Tourist M.'!AC143</f>
        <v>0</v>
      </c>
      <c r="E27" s="205">
        <f t="shared" si="8"/>
        <v>0</v>
      </c>
      <c r="F27" s="205">
        <f t="shared" si="9"/>
        <v>0</v>
      </c>
      <c r="G27" s="13">
        <f>+'International Tourist M.'!AD67</f>
        <v>0</v>
      </c>
      <c r="H27" s="13">
        <f>+'International Tourist M.'!AE67</f>
        <v>0</v>
      </c>
      <c r="I27" s="13">
        <f>+'International Tourist M.'!AF67</f>
        <v>0</v>
      </c>
      <c r="J27" s="205">
        <f t="shared" si="10"/>
        <v>0</v>
      </c>
      <c r="K27" s="205">
        <f t="shared" si="11"/>
        <v>0</v>
      </c>
      <c r="L27" s="13">
        <f>+'International Tourist M.'!AD86</f>
        <v>0</v>
      </c>
      <c r="M27" s="13">
        <f>+'International Tourist M.'!AE86</f>
        <v>0</v>
      </c>
      <c r="N27" s="13">
        <f>+'International Tourist M.'!AF86</f>
        <v>0</v>
      </c>
      <c r="O27" s="205">
        <f t="shared" si="12"/>
        <v>0</v>
      </c>
      <c r="P27" s="205">
        <f t="shared" si="13"/>
        <v>0</v>
      </c>
      <c r="Q27" s="13">
        <f>+'International Tourist M.'!R67</f>
        <v>24</v>
      </c>
      <c r="R27" s="13">
        <f>+'International Tourist M.'!S67</f>
        <v>28</v>
      </c>
      <c r="S27" s="13">
        <f>+'International Tourist M.'!T67</f>
        <v>0</v>
      </c>
      <c r="T27" s="205">
        <f t="shared" si="14"/>
        <v>-100</v>
      </c>
      <c r="U27" s="205">
        <f t="shared" si="15"/>
        <v>-100</v>
      </c>
    </row>
    <row r="28" spans="1:21" ht="21" x14ac:dyDescent="0.6">
      <c r="A28" s="47" t="s">
        <v>106</v>
      </c>
      <c r="B28" s="13">
        <f>+'International Tourist M.'!AA144</f>
        <v>0</v>
      </c>
      <c r="C28" s="13">
        <f>+'International Tourist M.'!AB144</f>
        <v>0</v>
      </c>
      <c r="D28" s="13">
        <f>+'International Tourist M.'!AC144</f>
        <v>0</v>
      </c>
      <c r="E28" s="205">
        <f t="shared" si="8"/>
        <v>0</v>
      </c>
      <c r="F28" s="205">
        <f t="shared" si="9"/>
        <v>0</v>
      </c>
      <c r="G28" s="13">
        <f>+'International Tourist M.'!AD68</f>
        <v>0</v>
      </c>
      <c r="H28" s="13">
        <f>+'International Tourist M.'!AE68</f>
        <v>0</v>
      </c>
      <c r="I28" s="13">
        <f>+'International Tourist M.'!AF68</f>
        <v>0</v>
      </c>
      <c r="J28" s="205">
        <f t="shared" si="10"/>
        <v>0</v>
      </c>
      <c r="K28" s="205">
        <f t="shared" si="11"/>
        <v>0</v>
      </c>
      <c r="L28" s="13">
        <f>+'International Tourist M.'!AD87</f>
        <v>0</v>
      </c>
      <c r="M28" s="13">
        <f>+'International Tourist M.'!AE87</f>
        <v>0</v>
      </c>
      <c r="N28" s="13">
        <f>+'International Tourist M.'!AF87</f>
        <v>0</v>
      </c>
      <c r="O28" s="205">
        <f t="shared" si="12"/>
        <v>0</v>
      </c>
      <c r="P28" s="205">
        <f t="shared" si="13"/>
        <v>0</v>
      </c>
      <c r="Q28" s="13">
        <f>+'International Tourist M.'!R68</f>
        <v>0</v>
      </c>
      <c r="R28" s="13">
        <f>+'International Tourist M.'!S68</f>
        <v>0</v>
      </c>
      <c r="S28" s="13">
        <f>+'International Tourist M.'!T68</f>
        <v>0</v>
      </c>
      <c r="T28" s="205">
        <f t="shared" si="14"/>
        <v>0</v>
      </c>
      <c r="U28" s="205">
        <f t="shared" si="15"/>
        <v>0</v>
      </c>
    </row>
    <row r="29" spans="1:21" ht="21" x14ac:dyDescent="0.6">
      <c r="A29" s="47" t="s">
        <v>107</v>
      </c>
      <c r="B29" s="13">
        <f>+'International Tourist M.'!AA145</f>
        <v>0</v>
      </c>
      <c r="C29" s="13">
        <f>+'International Tourist M.'!AB145</f>
        <v>0</v>
      </c>
      <c r="D29" s="13">
        <f>+'International Tourist M.'!AC145</f>
        <v>0</v>
      </c>
      <c r="E29" s="205">
        <f t="shared" si="8"/>
        <v>0</v>
      </c>
      <c r="F29" s="205">
        <f t="shared" si="9"/>
        <v>0</v>
      </c>
      <c r="G29" s="13">
        <f>+'International Tourist M.'!AD69</f>
        <v>0</v>
      </c>
      <c r="H29" s="13">
        <f>+'International Tourist M.'!AE69</f>
        <v>0</v>
      </c>
      <c r="I29" s="13">
        <f>+'International Tourist M.'!AF69</f>
        <v>0</v>
      </c>
      <c r="J29" s="205">
        <f t="shared" si="10"/>
        <v>0</v>
      </c>
      <c r="K29" s="205">
        <f t="shared" si="11"/>
        <v>0</v>
      </c>
      <c r="L29" s="13">
        <f>+'International Tourist M.'!AD88</f>
        <v>0</v>
      </c>
      <c r="M29" s="13">
        <f>+'International Tourist M.'!AE88</f>
        <v>0</v>
      </c>
      <c r="N29" s="13">
        <f>+'International Tourist M.'!AF88</f>
        <v>0</v>
      </c>
      <c r="O29" s="205">
        <f t="shared" si="12"/>
        <v>0</v>
      </c>
      <c r="P29" s="205">
        <f t="shared" si="13"/>
        <v>0</v>
      </c>
      <c r="Q29" s="13">
        <f>+'International Tourist M.'!R69</f>
        <v>0</v>
      </c>
      <c r="R29" s="13">
        <f>+'International Tourist M.'!S69</f>
        <v>15</v>
      </c>
      <c r="S29" s="13">
        <f>+'International Tourist M.'!T69</f>
        <v>0</v>
      </c>
      <c r="T29" s="205">
        <f t="shared" si="14"/>
        <v>0</v>
      </c>
      <c r="U29" s="205">
        <f t="shared" si="15"/>
        <v>-100</v>
      </c>
    </row>
    <row r="30" spans="1:21" ht="21" x14ac:dyDescent="0.6">
      <c r="A30" s="47" t="s">
        <v>108</v>
      </c>
      <c r="B30" s="13">
        <f>+'International Tourist M.'!AA146</f>
        <v>0</v>
      </c>
      <c r="C30" s="13">
        <f>+'International Tourist M.'!AB146</f>
        <v>0</v>
      </c>
      <c r="D30" s="13">
        <f>+'International Tourist M.'!AC146</f>
        <v>0</v>
      </c>
      <c r="E30" s="205">
        <f t="shared" si="8"/>
        <v>0</v>
      </c>
      <c r="F30" s="205">
        <f t="shared" si="9"/>
        <v>0</v>
      </c>
      <c r="G30" s="13">
        <f>+'International Tourist M.'!AD70</f>
        <v>0</v>
      </c>
      <c r="H30" s="13">
        <f>+'International Tourist M.'!AE70</f>
        <v>0</v>
      </c>
      <c r="I30" s="13">
        <f>+'International Tourist M.'!AF70</f>
        <v>0</v>
      </c>
      <c r="J30" s="205">
        <f t="shared" si="10"/>
        <v>0</v>
      </c>
      <c r="K30" s="205">
        <f t="shared" si="11"/>
        <v>0</v>
      </c>
      <c r="L30" s="13">
        <f>+'International Tourist M.'!AD89</f>
        <v>0</v>
      </c>
      <c r="M30" s="13">
        <f>+'International Tourist M.'!AE89</f>
        <v>0</v>
      </c>
      <c r="N30" s="13">
        <f>+'International Tourist M.'!AF89</f>
        <v>0</v>
      </c>
      <c r="O30" s="205">
        <f t="shared" si="12"/>
        <v>0</v>
      </c>
      <c r="P30" s="205">
        <f t="shared" si="13"/>
        <v>0</v>
      </c>
      <c r="Q30" s="13">
        <f>+'International Tourist M.'!R70</f>
        <v>56</v>
      </c>
      <c r="R30" s="13">
        <f>+'International Tourist M.'!S70</f>
        <v>18</v>
      </c>
      <c r="S30" s="13">
        <f>+'International Tourist M.'!T70</f>
        <v>0</v>
      </c>
      <c r="T30" s="205">
        <f t="shared" si="14"/>
        <v>-100</v>
      </c>
      <c r="U30" s="205">
        <f t="shared" si="15"/>
        <v>-100</v>
      </c>
    </row>
    <row r="31" spans="1:21" ht="21" x14ac:dyDescent="0.6">
      <c r="A31" s="47" t="s">
        <v>109</v>
      </c>
      <c r="B31" s="13">
        <f>+'International Tourist M.'!AA147</f>
        <v>0</v>
      </c>
      <c r="C31" s="13">
        <f>+'International Tourist M.'!AB147</f>
        <v>0</v>
      </c>
      <c r="D31" s="13">
        <f>+'International Tourist M.'!AC147</f>
        <v>0</v>
      </c>
      <c r="E31" s="205">
        <f t="shared" si="8"/>
        <v>0</v>
      </c>
      <c r="F31" s="205">
        <f t="shared" si="9"/>
        <v>0</v>
      </c>
      <c r="G31" s="13">
        <f>+'International Tourist M.'!AD71</f>
        <v>0</v>
      </c>
      <c r="H31" s="13">
        <f>+'International Tourist M.'!AE71</f>
        <v>0</v>
      </c>
      <c r="I31" s="13">
        <f>+'International Tourist M.'!AF71</f>
        <v>0</v>
      </c>
      <c r="J31" s="205">
        <f t="shared" si="10"/>
        <v>0</v>
      </c>
      <c r="K31" s="205">
        <f t="shared" si="11"/>
        <v>0</v>
      </c>
      <c r="L31" s="13">
        <f>+'International Tourist M.'!AD90</f>
        <v>0</v>
      </c>
      <c r="M31" s="13">
        <f>+'International Tourist M.'!AE90</f>
        <v>0</v>
      </c>
      <c r="N31" s="13">
        <f>+'International Tourist M.'!AF90</f>
        <v>0</v>
      </c>
      <c r="O31" s="205">
        <f t="shared" si="12"/>
        <v>0</v>
      </c>
      <c r="P31" s="205">
        <f t="shared" si="13"/>
        <v>0</v>
      </c>
      <c r="Q31" s="13">
        <f>+'International Tourist M.'!R71</f>
        <v>0</v>
      </c>
      <c r="R31" s="13">
        <f>+'International Tourist M.'!S71</f>
        <v>0</v>
      </c>
      <c r="S31" s="13">
        <f>+'International Tourist M.'!T71</f>
        <v>0</v>
      </c>
      <c r="T31" s="205">
        <f t="shared" si="14"/>
        <v>0</v>
      </c>
      <c r="U31" s="205">
        <f t="shared" si="15"/>
        <v>0</v>
      </c>
    </row>
    <row r="32" spans="1:21" ht="21" x14ac:dyDescent="0.6">
      <c r="A32" s="47" t="s">
        <v>125</v>
      </c>
      <c r="B32" s="13">
        <f>+'International Tourist M.'!AA148</f>
        <v>0</v>
      </c>
      <c r="C32" s="13">
        <f>+'International Tourist M.'!AB148</f>
        <v>0</v>
      </c>
      <c r="D32" s="13">
        <f>+'International Tourist M.'!AC148</f>
        <v>0</v>
      </c>
      <c r="E32" s="205">
        <f t="shared" si="8"/>
        <v>0</v>
      </c>
      <c r="F32" s="205">
        <f t="shared" si="9"/>
        <v>0</v>
      </c>
      <c r="G32" s="13">
        <f>+'International Tourist M.'!AD72</f>
        <v>0</v>
      </c>
      <c r="H32" s="13">
        <f>+'International Tourist M.'!AE72</f>
        <v>0</v>
      </c>
      <c r="I32" s="13">
        <f>+'International Tourist M.'!AF72</f>
        <v>0</v>
      </c>
      <c r="J32" s="205">
        <f t="shared" si="10"/>
        <v>0</v>
      </c>
      <c r="K32" s="205">
        <f t="shared" si="11"/>
        <v>0</v>
      </c>
      <c r="L32" s="13">
        <f>+'International Tourist M.'!AD91</f>
        <v>0</v>
      </c>
      <c r="M32" s="13">
        <f>+'International Tourist M.'!AE91</f>
        <v>0</v>
      </c>
      <c r="N32" s="13">
        <f>+'International Tourist M.'!AF91</f>
        <v>0</v>
      </c>
      <c r="O32" s="205">
        <f t="shared" si="12"/>
        <v>0</v>
      </c>
      <c r="P32" s="205">
        <f t="shared" si="13"/>
        <v>0</v>
      </c>
      <c r="Q32" s="13">
        <f>+'International Tourist M.'!R72</f>
        <v>35</v>
      </c>
      <c r="R32" s="13">
        <f>+'International Tourist M.'!S72</f>
        <v>0</v>
      </c>
      <c r="S32" s="13">
        <f>+'International Tourist M.'!T72</f>
        <v>0</v>
      </c>
      <c r="T32" s="205">
        <f t="shared" si="14"/>
        <v>-100</v>
      </c>
      <c r="U32" s="205">
        <f t="shared" si="15"/>
        <v>0</v>
      </c>
    </row>
    <row r="33" spans="1:22" ht="21" x14ac:dyDescent="0.6">
      <c r="A33" s="47" t="s">
        <v>110</v>
      </c>
      <c r="B33" s="13">
        <f>+'International Tourist M.'!AA149</f>
        <v>0</v>
      </c>
      <c r="C33" s="13">
        <f>+'International Tourist M.'!AB149</f>
        <v>0</v>
      </c>
      <c r="D33" s="13">
        <f>+'International Tourist M.'!AC149</f>
        <v>0</v>
      </c>
      <c r="E33" s="205">
        <f t="shared" si="8"/>
        <v>0</v>
      </c>
      <c r="F33" s="205">
        <f t="shared" si="9"/>
        <v>0</v>
      </c>
      <c r="G33" s="13">
        <f>+'International Tourist M.'!AD73</f>
        <v>0</v>
      </c>
      <c r="H33" s="13">
        <f>+'International Tourist M.'!AE73</f>
        <v>0</v>
      </c>
      <c r="I33" s="13">
        <f>+'International Tourist M.'!AF73</f>
        <v>0</v>
      </c>
      <c r="J33" s="205">
        <f t="shared" si="10"/>
        <v>0</v>
      </c>
      <c r="K33" s="205">
        <f t="shared" si="11"/>
        <v>0</v>
      </c>
      <c r="L33" s="13">
        <f>+'International Tourist M.'!AD92</f>
        <v>11</v>
      </c>
      <c r="M33" s="13">
        <f>+'International Tourist M.'!AE92</f>
        <v>81</v>
      </c>
      <c r="N33" s="13">
        <f>+'International Tourist M.'!AF92</f>
        <v>0</v>
      </c>
      <c r="O33" s="205">
        <f t="shared" si="12"/>
        <v>-100</v>
      </c>
      <c r="P33" s="205">
        <f t="shared" si="13"/>
        <v>-100</v>
      </c>
      <c r="Q33" s="13">
        <f>+'International Tourist M.'!R73</f>
        <v>12</v>
      </c>
      <c r="R33" s="13">
        <f>+'International Tourist M.'!S73</f>
        <v>24</v>
      </c>
      <c r="S33" s="13">
        <f>+'International Tourist M.'!T73</f>
        <v>0</v>
      </c>
      <c r="T33" s="205">
        <f t="shared" si="14"/>
        <v>-100</v>
      </c>
      <c r="U33" s="205">
        <f t="shared" si="15"/>
        <v>-100</v>
      </c>
    </row>
    <row r="34" spans="1:22" ht="21" x14ac:dyDescent="0.6">
      <c r="A34" s="47" t="s">
        <v>111</v>
      </c>
      <c r="B34" s="13">
        <f>+'International Tourist M.'!AA150</f>
        <v>0</v>
      </c>
      <c r="C34" s="13">
        <f>+'International Tourist M.'!AB150</f>
        <v>0</v>
      </c>
      <c r="D34" s="13">
        <f>+'International Tourist M.'!AC150</f>
        <v>0</v>
      </c>
      <c r="E34" s="205">
        <f t="shared" si="8"/>
        <v>0</v>
      </c>
      <c r="F34" s="205">
        <f t="shared" si="9"/>
        <v>0</v>
      </c>
      <c r="G34" s="13">
        <f>+'International Tourist M.'!AD74</f>
        <v>0</v>
      </c>
      <c r="H34" s="13">
        <f>+'International Tourist M.'!AE74</f>
        <v>0</v>
      </c>
      <c r="I34" s="13">
        <f>+'International Tourist M.'!AF74</f>
        <v>0</v>
      </c>
      <c r="J34" s="205">
        <f t="shared" si="10"/>
        <v>0</v>
      </c>
      <c r="K34" s="205">
        <f t="shared" si="11"/>
        <v>0</v>
      </c>
      <c r="L34" s="13">
        <f>+'International Tourist M.'!AD93</f>
        <v>102</v>
      </c>
      <c r="M34" s="13">
        <f>+'International Tourist M.'!AE93</f>
        <v>97</v>
      </c>
      <c r="N34" s="13">
        <f>+'International Tourist M.'!AF93</f>
        <v>0</v>
      </c>
      <c r="O34" s="205">
        <f t="shared" si="12"/>
        <v>-100</v>
      </c>
      <c r="P34" s="205">
        <f t="shared" si="13"/>
        <v>-100</v>
      </c>
      <c r="Q34" s="13">
        <f>+'International Tourist M.'!R74</f>
        <v>17</v>
      </c>
      <c r="R34" s="13">
        <f>+'International Tourist M.'!S74</f>
        <v>0</v>
      </c>
      <c r="S34" s="13">
        <f>+'International Tourist M.'!T74</f>
        <v>0</v>
      </c>
      <c r="T34" s="205">
        <f t="shared" si="14"/>
        <v>-100</v>
      </c>
      <c r="U34" s="205">
        <f t="shared" si="15"/>
        <v>0</v>
      </c>
    </row>
    <row r="35" spans="1:22" ht="21" x14ac:dyDescent="0.6">
      <c r="A35" s="47" t="s">
        <v>112</v>
      </c>
      <c r="B35" s="13">
        <f>+'International Tourist M.'!AA151</f>
        <v>0</v>
      </c>
      <c r="C35" s="13">
        <f>+'International Tourist M.'!AB151</f>
        <v>0</v>
      </c>
      <c r="D35" s="13">
        <f>+'International Tourist M.'!AC151</f>
        <v>0</v>
      </c>
      <c r="E35" s="205">
        <f t="shared" si="8"/>
        <v>0</v>
      </c>
      <c r="F35" s="205">
        <f t="shared" si="9"/>
        <v>0</v>
      </c>
      <c r="G35" s="13">
        <f>+'International Tourist M.'!AD75</f>
        <v>0</v>
      </c>
      <c r="H35" s="13">
        <f>+'International Tourist M.'!AE75</f>
        <v>0</v>
      </c>
      <c r="I35" s="13">
        <f>+'International Tourist M.'!AF75</f>
        <v>0</v>
      </c>
      <c r="J35" s="205">
        <f t="shared" si="10"/>
        <v>0</v>
      </c>
      <c r="K35" s="205">
        <f t="shared" si="11"/>
        <v>0</v>
      </c>
      <c r="L35" s="13">
        <f>+'International Tourist M.'!AD94</f>
        <v>63</v>
      </c>
      <c r="M35" s="13">
        <f>+'International Tourist M.'!AE94</f>
        <v>36</v>
      </c>
      <c r="N35" s="13">
        <f>+'International Tourist M.'!AF94</f>
        <v>0</v>
      </c>
      <c r="O35" s="205">
        <f t="shared" si="12"/>
        <v>-100</v>
      </c>
      <c r="P35" s="205">
        <f t="shared" si="13"/>
        <v>-100</v>
      </c>
      <c r="Q35" s="13">
        <f>+'International Tourist M.'!R75</f>
        <v>0</v>
      </c>
      <c r="R35" s="13">
        <f>+'International Tourist M.'!S75</f>
        <v>12</v>
      </c>
      <c r="S35" s="13">
        <f>+'International Tourist M.'!T75</f>
        <v>0</v>
      </c>
      <c r="T35" s="205">
        <f t="shared" si="14"/>
        <v>0</v>
      </c>
      <c r="U35" s="205">
        <f t="shared" si="15"/>
        <v>-100</v>
      </c>
    </row>
    <row r="36" spans="1:22" ht="21" x14ac:dyDescent="0.6">
      <c r="A36" s="47" t="s">
        <v>113</v>
      </c>
      <c r="B36" s="14">
        <f>SUM(B24:B35)</f>
        <v>0</v>
      </c>
      <c r="C36" s="14">
        <f>SUM(C24:C35)</f>
        <v>0</v>
      </c>
      <c r="D36" s="14">
        <f>SUM(D24:D35)</f>
        <v>0</v>
      </c>
      <c r="E36" s="205">
        <f t="shared" si="8"/>
        <v>0</v>
      </c>
      <c r="F36" s="205">
        <f t="shared" si="9"/>
        <v>0</v>
      </c>
      <c r="G36" s="14">
        <f>SUM(G24:G35)</f>
        <v>0</v>
      </c>
      <c r="H36" s="14">
        <f>SUM(H24:H35)</f>
        <v>0</v>
      </c>
      <c r="I36" s="14">
        <f>SUM(I24:I35)</f>
        <v>0</v>
      </c>
      <c r="J36" s="205">
        <f t="shared" si="10"/>
        <v>0</v>
      </c>
      <c r="K36" s="205">
        <f t="shared" si="11"/>
        <v>0</v>
      </c>
      <c r="L36" s="14">
        <f>SUM(L24:L35)</f>
        <v>315</v>
      </c>
      <c r="M36" s="14">
        <f>SUM(M24:M35)</f>
        <v>251</v>
      </c>
      <c r="N36" s="14">
        <f>SUM(N24:N35)</f>
        <v>0</v>
      </c>
      <c r="O36" s="205">
        <f t="shared" si="12"/>
        <v>-100</v>
      </c>
      <c r="P36" s="205">
        <f t="shared" si="13"/>
        <v>-100</v>
      </c>
      <c r="Q36" s="14">
        <f>SUM(Q24:Q35)</f>
        <v>489</v>
      </c>
      <c r="R36" s="14">
        <f>SUM(R24:R35)</f>
        <v>227</v>
      </c>
      <c r="S36" s="14">
        <f>SUM(S24:S35)</f>
        <v>0</v>
      </c>
      <c r="T36" s="205">
        <f t="shared" si="14"/>
        <v>-100</v>
      </c>
      <c r="U36" s="205">
        <f t="shared" si="15"/>
        <v>-100</v>
      </c>
    </row>
    <row r="39" spans="1:22" s="4" customFormat="1" ht="28.8" x14ac:dyDescent="0.75">
      <c r="A39" s="18"/>
      <c r="B39" s="11"/>
      <c r="C39" s="12"/>
      <c r="D39" s="12"/>
      <c r="E39" s="11"/>
      <c r="F39" s="11"/>
      <c r="G39" s="11"/>
      <c r="H39" s="12"/>
      <c r="I39" s="12"/>
      <c r="J39" s="11"/>
      <c r="K39" s="11"/>
      <c r="L39" s="11"/>
      <c r="M39" s="16"/>
      <c r="N39" s="16"/>
      <c r="O39" s="11"/>
      <c r="P39" s="11"/>
      <c r="Q39" s="11"/>
      <c r="R39" s="16"/>
      <c r="S39" s="16"/>
      <c r="T39" s="11"/>
      <c r="U39" s="11"/>
      <c r="V39" s="19"/>
    </row>
    <row r="40" spans="1:22" ht="21" customHeight="1" x14ac:dyDescent="0.55000000000000004">
      <c r="A40" s="336" t="s">
        <v>101</v>
      </c>
      <c r="B40" s="359" t="s">
        <v>49</v>
      </c>
      <c r="C40" s="359"/>
      <c r="D40" s="360"/>
      <c r="E40" s="76" t="s">
        <v>147</v>
      </c>
      <c r="F40" s="76" t="s">
        <v>147</v>
      </c>
      <c r="G40" s="359" t="s">
        <v>70</v>
      </c>
      <c r="H40" s="359"/>
      <c r="I40" s="360"/>
      <c r="J40" s="76" t="s">
        <v>147</v>
      </c>
      <c r="K40" s="76" t="s">
        <v>147</v>
      </c>
      <c r="L40" s="361"/>
      <c r="M40" s="361"/>
      <c r="N40" s="361"/>
      <c r="O40" s="11"/>
      <c r="P40" s="11"/>
      <c r="Q40" s="361"/>
      <c r="R40" s="361"/>
      <c r="S40" s="361"/>
      <c r="T40" s="11"/>
      <c r="U40" s="11"/>
      <c r="V40" s="6"/>
    </row>
    <row r="41" spans="1:22" ht="20.399999999999999" x14ac:dyDescent="0.55000000000000004">
      <c r="A41" s="337"/>
      <c r="B41" s="34">
        <v>2018</v>
      </c>
      <c r="C41" s="34">
        <v>2019</v>
      </c>
      <c r="D41" s="34">
        <v>2020</v>
      </c>
      <c r="E41" s="10" t="s">
        <v>350</v>
      </c>
      <c r="F41" s="10" t="s">
        <v>351</v>
      </c>
      <c r="G41" s="34">
        <v>2018</v>
      </c>
      <c r="H41" s="34">
        <v>2019</v>
      </c>
      <c r="I41" s="34">
        <v>2020</v>
      </c>
      <c r="J41" s="10" t="s">
        <v>350</v>
      </c>
      <c r="K41" s="10" t="s">
        <v>351</v>
      </c>
      <c r="L41" s="20"/>
      <c r="M41" s="20"/>
      <c r="N41" s="20"/>
      <c r="O41" s="21"/>
      <c r="P41" s="21"/>
      <c r="Q41" s="20"/>
      <c r="R41" s="20"/>
      <c r="S41" s="20"/>
      <c r="T41" s="21"/>
      <c r="U41" s="21"/>
      <c r="V41" s="6"/>
    </row>
    <row r="42" spans="1:22" ht="21" x14ac:dyDescent="0.6">
      <c r="A42" s="46" t="s">
        <v>102</v>
      </c>
      <c r="B42" s="13">
        <f>+'International Tourist M.'!R45</f>
        <v>23</v>
      </c>
      <c r="C42" s="13">
        <f>+'International Tourist M.'!S45</f>
        <v>11</v>
      </c>
      <c r="D42" s="13">
        <f>+'International Tourist M.'!T45</f>
        <v>0</v>
      </c>
      <c r="E42" s="205">
        <f t="shared" ref="E42:E54" si="16">IFERROR(((D42-B42)/B42*100),0)</f>
        <v>-100</v>
      </c>
      <c r="F42" s="205">
        <f t="shared" ref="F42:F54" si="17">IFERROR(((D42-C42)/C42*100),0)</f>
        <v>-100</v>
      </c>
      <c r="G42" s="13">
        <f>+'International Tourist M.'!F102</f>
        <v>45</v>
      </c>
      <c r="H42" s="13">
        <f>+'International Tourist M.'!G102</f>
        <v>16</v>
      </c>
      <c r="I42" s="13">
        <f>+'International Tourist M.'!H102</f>
        <v>18</v>
      </c>
      <c r="J42" s="205">
        <f t="shared" ref="J42:J54" si="18">IFERROR(((I42-G42)/G42*100),0)</f>
        <v>-60</v>
      </c>
      <c r="K42" s="205">
        <f t="shared" ref="K42:K54" si="19">IFERROR(((I42-H42)/H42*100),0)</f>
        <v>12.5</v>
      </c>
      <c r="L42" s="15"/>
      <c r="M42" s="15"/>
      <c r="N42" s="15"/>
      <c r="O42" s="22"/>
      <c r="P42" s="22"/>
      <c r="Q42" s="15"/>
      <c r="R42" s="15"/>
      <c r="S42" s="15"/>
      <c r="T42" s="22"/>
      <c r="U42" s="22"/>
      <c r="V42" s="6"/>
    </row>
    <row r="43" spans="1:22" ht="21" x14ac:dyDescent="0.6">
      <c r="A43" s="47" t="s">
        <v>103</v>
      </c>
      <c r="B43" s="13">
        <f>+'International Tourist M.'!R46</f>
        <v>0</v>
      </c>
      <c r="C43" s="13">
        <f>+'International Tourist M.'!S46</f>
        <v>6</v>
      </c>
      <c r="D43" s="13">
        <f>+'International Tourist M.'!T46</f>
        <v>0</v>
      </c>
      <c r="E43" s="205">
        <f t="shared" si="16"/>
        <v>0</v>
      </c>
      <c r="F43" s="205">
        <f t="shared" si="17"/>
        <v>-100</v>
      </c>
      <c r="G43" s="13">
        <f>+'International Tourist M.'!F103</f>
        <v>61</v>
      </c>
      <c r="H43" s="13">
        <f>+'International Tourist M.'!G103</f>
        <v>52</v>
      </c>
      <c r="I43" s="13">
        <f>+'International Tourist M.'!H103</f>
        <v>0</v>
      </c>
      <c r="J43" s="205">
        <f t="shared" si="18"/>
        <v>-100</v>
      </c>
      <c r="K43" s="205">
        <f t="shared" si="19"/>
        <v>-100</v>
      </c>
      <c r="L43" s="15"/>
      <c r="M43" s="15"/>
      <c r="N43" s="15"/>
      <c r="O43" s="22"/>
      <c r="P43" s="22"/>
      <c r="Q43" s="15"/>
      <c r="R43" s="15"/>
      <c r="S43" s="15"/>
      <c r="T43" s="22"/>
      <c r="U43" s="22"/>
      <c r="V43" s="6"/>
    </row>
    <row r="44" spans="1:22" ht="21" x14ac:dyDescent="0.6">
      <c r="A44" s="47" t="s">
        <v>104</v>
      </c>
      <c r="B44" s="13">
        <f>+'International Tourist M.'!R47</f>
        <v>46</v>
      </c>
      <c r="C44" s="13">
        <f>+'International Tourist M.'!S47</f>
        <v>42</v>
      </c>
      <c r="D44" s="13">
        <f>+'International Tourist M.'!T47</f>
        <v>0</v>
      </c>
      <c r="E44" s="205">
        <f t="shared" si="16"/>
        <v>-100</v>
      </c>
      <c r="F44" s="205">
        <f t="shared" si="17"/>
        <v>-100</v>
      </c>
      <c r="G44" s="13">
        <f>+'International Tourist M.'!F104</f>
        <v>29</v>
      </c>
      <c r="H44" s="13">
        <f>+'International Tourist M.'!G104</f>
        <v>37</v>
      </c>
      <c r="I44" s="13">
        <f>+'International Tourist M.'!H104</f>
        <v>0</v>
      </c>
      <c r="J44" s="205">
        <f t="shared" si="18"/>
        <v>-100</v>
      </c>
      <c r="K44" s="205">
        <f t="shared" si="19"/>
        <v>-100</v>
      </c>
      <c r="L44" s="15"/>
      <c r="M44" s="15"/>
      <c r="N44" s="15"/>
      <c r="O44" s="22"/>
      <c r="P44" s="22"/>
      <c r="Q44" s="15"/>
      <c r="R44" s="15"/>
      <c r="S44" s="15"/>
      <c r="T44" s="22"/>
      <c r="U44" s="22"/>
      <c r="V44" s="6"/>
    </row>
    <row r="45" spans="1:22" ht="21" x14ac:dyDescent="0.6">
      <c r="A45" s="47" t="s">
        <v>105</v>
      </c>
      <c r="B45" s="13">
        <f>+'International Tourist M.'!R48</f>
        <v>16</v>
      </c>
      <c r="C45" s="13">
        <f>+'International Tourist M.'!S48</f>
        <v>18</v>
      </c>
      <c r="D45" s="13">
        <f>+'International Tourist M.'!T48</f>
        <v>0</v>
      </c>
      <c r="E45" s="205">
        <f t="shared" si="16"/>
        <v>-100</v>
      </c>
      <c r="F45" s="205">
        <f t="shared" si="17"/>
        <v>-100</v>
      </c>
      <c r="G45" s="13">
        <f>+'International Tourist M.'!F105</f>
        <v>0</v>
      </c>
      <c r="H45" s="13">
        <f>+'International Tourist M.'!G105</f>
        <v>0</v>
      </c>
      <c r="I45" s="13">
        <f>+'International Tourist M.'!H105</f>
        <v>0</v>
      </c>
      <c r="J45" s="205">
        <f t="shared" si="18"/>
        <v>0</v>
      </c>
      <c r="K45" s="205">
        <f t="shared" si="19"/>
        <v>0</v>
      </c>
      <c r="L45" s="15"/>
      <c r="M45" s="15"/>
      <c r="N45" s="15"/>
      <c r="O45" s="22"/>
      <c r="P45" s="22"/>
      <c r="Q45" s="15"/>
      <c r="R45" s="15"/>
      <c r="S45" s="15"/>
      <c r="T45" s="22"/>
      <c r="U45" s="22"/>
      <c r="V45" s="6"/>
    </row>
    <row r="46" spans="1:22" ht="21" x14ac:dyDescent="0.6">
      <c r="A46" s="47" t="s">
        <v>106</v>
      </c>
      <c r="B46" s="13">
        <f>+'International Tourist M.'!R49</f>
        <v>0</v>
      </c>
      <c r="C46" s="13">
        <f>+'International Tourist M.'!S49</f>
        <v>0</v>
      </c>
      <c r="D46" s="13">
        <f>+'International Tourist M.'!T49</f>
        <v>0</v>
      </c>
      <c r="E46" s="205">
        <f t="shared" si="16"/>
        <v>0</v>
      </c>
      <c r="F46" s="205">
        <f t="shared" si="17"/>
        <v>0</v>
      </c>
      <c r="G46" s="13">
        <f>+'International Tourist M.'!F106</f>
        <v>0</v>
      </c>
      <c r="H46" s="13">
        <f>+'International Tourist M.'!G106</f>
        <v>0</v>
      </c>
      <c r="I46" s="13">
        <f>+'International Tourist M.'!H106</f>
        <v>0</v>
      </c>
      <c r="J46" s="205">
        <f t="shared" si="18"/>
        <v>0</v>
      </c>
      <c r="K46" s="205">
        <f t="shared" si="19"/>
        <v>0</v>
      </c>
      <c r="L46" s="15"/>
      <c r="M46" s="15"/>
      <c r="N46" s="15"/>
      <c r="O46" s="22"/>
      <c r="P46" s="22"/>
      <c r="Q46" s="15"/>
      <c r="R46" s="15"/>
      <c r="S46" s="15"/>
      <c r="T46" s="22"/>
      <c r="U46" s="22"/>
      <c r="V46" s="6"/>
    </row>
    <row r="47" spans="1:22" ht="21" x14ac:dyDescent="0.6">
      <c r="A47" s="47" t="s">
        <v>107</v>
      </c>
      <c r="B47" s="13">
        <f>+'International Tourist M.'!R50</f>
        <v>2</v>
      </c>
      <c r="C47" s="13">
        <f>+'International Tourist M.'!S50</f>
        <v>20</v>
      </c>
      <c r="D47" s="13">
        <f>+'International Tourist M.'!T50</f>
        <v>0</v>
      </c>
      <c r="E47" s="205">
        <f t="shared" si="16"/>
        <v>-100</v>
      </c>
      <c r="F47" s="205">
        <f t="shared" si="17"/>
        <v>-100</v>
      </c>
      <c r="G47" s="13">
        <f>+'International Tourist M.'!F107</f>
        <v>0</v>
      </c>
      <c r="H47" s="13">
        <f>+'International Tourist M.'!G107</f>
        <v>0</v>
      </c>
      <c r="I47" s="13">
        <f>+'International Tourist M.'!H107</f>
        <v>0</v>
      </c>
      <c r="J47" s="205">
        <f t="shared" si="18"/>
        <v>0</v>
      </c>
      <c r="K47" s="205">
        <f t="shared" si="19"/>
        <v>0</v>
      </c>
      <c r="L47" s="15"/>
      <c r="M47" s="15"/>
      <c r="N47" s="15"/>
      <c r="O47" s="22"/>
      <c r="P47" s="22"/>
      <c r="Q47" s="15"/>
      <c r="R47" s="15"/>
      <c r="S47" s="15"/>
      <c r="T47" s="22"/>
      <c r="U47" s="22"/>
      <c r="V47" s="6"/>
    </row>
    <row r="48" spans="1:22" ht="21" x14ac:dyDescent="0.6">
      <c r="A48" s="47" t="s">
        <v>108</v>
      </c>
      <c r="B48" s="13">
        <f>+'International Tourist M.'!R51</f>
        <v>3</v>
      </c>
      <c r="C48" s="13">
        <f>+'International Tourist M.'!S51</f>
        <v>0</v>
      </c>
      <c r="D48" s="13">
        <f>+'International Tourist M.'!T51</f>
        <v>0</v>
      </c>
      <c r="E48" s="205">
        <f t="shared" si="16"/>
        <v>-100</v>
      </c>
      <c r="F48" s="205">
        <f t="shared" si="17"/>
        <v>0</v>
      </c>
      <c r="G48" s="13">
        <f>+'International Tourist M.'!F108</f>
        <v>0</v>
      </c>
      <c r="H48" s="13">
        <f>+'International Tourist M.'!G108</f>
        <v>0</v>
      </c>
      <c r="I48" s="13">
        <f>+'International Tourist M.'!H108</f>
        <v>0</v>
      </c>
      <c r="J48" s="205">
        <f t="shared" si="18"/>
        <v>0</v>
      </c>
      <c r="K48" s="205">
        <f t="shared" si="19"/>
        <v>0</v>
      </c>
      <c r="L48" s="15"/>
      <c r="M48" s="15"/>
      <c r="N48" s="15"/>
      <c r="O48" s="22"/>
      <c r="P48" s="22"/>
      <c r="Q48" s="15"/>
      <c r="R48" s="15"/>
      <c r="S48" s="15"/>
      <c r="T48" s="22"/>
      <c r="U48" s="22"/>
      <c r="V48" s="6"/>
    </row>
    <row r="49" spans="1:22" ht="21" x14ac:dyDescent="0.6">
      <c r="A49" s="47" t="s">
        <v>109</v>
      </c>
      <c r="B49" s="13">
        <f>+'International Tourist M.'!R52</f>
        <v>4</v>
      </c>
      <c r="C49" s="13">
        <f>+'International Tourist M.'!S52</f>
        <v>23</v>
      </c>
      <c r="D49" s="13">
        <f>+'International Tourist M.'!T52</f>
        <v>0</v>
      </c>
      <c r="E49" s="205">
        <f t="shared" si="16"/>
        <v>-100</v>
      </c>
      <c r="F49" s="205">
        <f t="shared" si="17"/>
        <v>-100</v>
      </c>
      <c r="G49" s="13">
        <f>+'International Tourist M.'!F109</f>
        <v>6</v>
      </c>
      <c r="H49" s="13">
        <f>+'International Tourist M.'!G109</f>
        <v>0</v>
      </c>
      <c r="I49" s="13">
        <f>+'International Tourist M.'!H109</f>
        <v>0</v>
      </c>
      <c r="J49" s="205">
        <f t="shared" si="18"/>
        <v>-100</v>
      </c>
      <c r="K49" s="205">
        <f t="shared" si="19"/>
        <v>0</v>
      </c>
      <c r="L49" s="15"/>
      <c r="M49" s="15"/>
      <c r="N49" s="15"/>
      <c r="O49" s="22"/>
      <c r="P49" s="22"/>
      <c r="Q49" s="15"/>
      <c r="R49" s="15"/>
      <c r="S49" s="15"/>
      <c r="T49" s="22"/>
      <c r="U49" s="22"/>
      <c r="V49" s="6"/>
    </row>
    <row r="50" spans="1:22" ht="21" x14ac:dyDescent="0.6">
      <c r="A50" s="47" t="s">
        <v>125</v>
      </c>
      <c r="B50" s="13">
        <f>+'International Tourist M.'!R53</f>
        <v>2</v>
      </c>
      <c r="C50" s="13">
        <f>+'International Tourist M.'!S53</f>
        <v>0</v>
      </c>
      <c r="D50" s="13">
        <f>+'International Tourist M.'!T53</f>
        <v>0</v>
      </c>
      <c r="E50" s="205">
        <f t="shared" si="16"/>
        <v>-100</v>
      </c>
      <c r="F50" s="205">
        <f t="shared" si="17"/>
        <v>0</v>
      </c>
      <c r="G50" s="13">
        <f>+'International Tourist M.'!F110</f>
        <v>2</v>
      </c>
      <c r="H50" s="13">
        <f>+'International Tourist M.'!G110</f>
        <v>0</v>
      </c>
      <c r="I50" s="13">
        <f>+'International Tourist M.'!H110</f>
        <v>0</v>
      </c>
      <c r="J50" s="205">
        <f t="shared" si="18"/>
        <v>-100</v>
      </c>
      <c r="K50" s="205">
        <f t="shared" si="19"/>
        <v>0</v>
      </c>
      <c r="L50" s="15"/>
      <c r="M50" s="15"/>
      <c r="N50" s="15"/>
      <c r="O50" s="22"/>
      <c r="P50" s="22"/>
      <c r="Q50" s="15"/>
      <c r="R50" s="15"/>
      <c r="S50" s="15"/>
      <c r="T50" s="22"/>
      <c r="U50" s="22"/>
      <c r="V50" s="6"/>
    </row>
    <row r="51" spans="1:22" ht="21" x14ac:dyDescent="0.6">
      <c r="A51" s="47" t="s">
        <v>110</v>
      </c>
      <c r="B51" s="13">
        <f>+'International Tourist M.'!R54</f>
        <v>8</v>
      </c>
      <c r="C51" s="13">
        <f>+'International Tourist M.'!S54</f>
        <v>21</v>
      </c>
      <c r="D51" s="13">
        <f>+'International Tourist M.'!T54</f>
        <v>0</v>
      </c>
      <c r="E51" s="205">
        <f t="shared" si="16"/>
        <v>-100</v>
      </c>
      <c r="F51" s="205">
        <f t="shared" si="17"/>
        <v>-100</v>
      </c>
      <c r="G51" s="13">
        <f>+'International Tourist M.'!F111</f>
        <v>5</v>
      </c>
      <c r="H51" s="13">
        <f>+'International Tourist M.'!G111</f>
        <v>0</v>
      </c>
      <c r="I51" s="13">
        <f>+'International Tourist M.'!H111</f>
        <v>0</v>
      </c>
      <c r="J51" s="205">
        <f t="shared" si="18"/>
        <v>-100</v>
      </c>
      <c r="K51" s="205">
        <f t="shared" si="19"/>
        <v>0</v>
      </c>
      <c r="L51" s="15"/>
      <c r="M51" s="15"/>
      <c r="N51" s="15"/>
      <c r="O51" s="22"/>
      <c r="P51" s="22"/>
      <c r="Q51" s="15"/>
      <c r="R51" s="15"/>
      <c r="S51" s="15"/>
      <c r="T51" s="22"/>
      <c r="U51" s="22"/>
      <c r="V51" s="6"/>
    </row>
    <row r="52" spans="1:22" ht="21" x14ac:dyDescent="0.6">
      <c r="A52" s="47" t="s">
        <v>111</v>
      </c>
      <c r="B52" s="13">
        <f>+'International Tourist M.'!R55</f>
        <v>48</v>
      </c>
      <c r="C52" s="13">
        <f>+'International Tourist M.'!S55</f>
        <v>33</v>
      </c>
      <c r="D52" s="13">
        <f>+'International Tourist M.'!T55</f>
        <v>0</v>
      </c>
      <c r="E52" s="205">
        <f t="shared" si="16"/>
        <v>-100</v>
      </c>
      <c r="F52" s="205">
        <f t="shared" si="17"/>
        <v>-100</v>
      </c>
      <c r="G52" s="13">
        <f>+'International Tourist M.'!F112</f>
        <v>80</v>
      </c>
      <c r="H52" s="13">
        <f>+'International Tourist M.'!G112</f>
        <v>51</v>
      </c>
      <c r="I52" s="13">
        <f>+'International Tourist M.'!H112</f>
        <v>0</v>
      </c>
      <c r="J52" s="205">
        <f t="shared" si="18"/>
        <v>-100</v>
      </c>
      <c r="K52" s="205">
        <f t="shared" si="19"/>
        <v>-100</v>
      </c>
      <c r="L52" s="15"/>
      <c r="M52" s="15"/>
      <c r="N52" s="15"/>
      <c r="O52" s="22"/>
      <c r="P52" s="22"/>
      <c r="Q52" s="15"/>
      <c r="R52" s="15"/>
      <c r="S52" s="15"/>
      <c r="T52" s="22"/>
      <c r="U52" s="22"/>
      <c r="V52" s="6"/>
    </row>
    <row r="53" spans="1:22" ht="21" x14ac:dyDescent="0.6">
      <c r="A53" s="47" t="s">
        <v>112</v>
      </c>
      <c r="B53" s="13">
        <f>+'International Tourist M.'!R56</f>
        <v>29</v>
      </c>
      <c r="C53" s="13">
        <f>+'International Tourist M.'!S56</f>
        <v>0</v>
      </c>
      <c r="D53" s="13">
        <f>+'International Tourist M.'!T56</f>
        <v>0</v>
      </c>
      <c r="E53" s="205">
        <f t="shared" si="16"/>
        <v>-100</v>
      </c>
      <c r="F53" s="205">
        <f t="shared" si="17"/>
        <v>0</v>
      </c>
      <c r="G53" s="13">
        <f>+'International Tourist M.'!F113</f>
        <v>20</v>
      </c>
      <c r="H53" s="13">
        <f>+'International Tourist M.'!G113</f>
        <v>36</v>
      </c>
      <c r="I53" s="13">
        <f>+'International Tourist M.'!H113</f>
        <v>0</v>
      </c>
      <c r="J53" s="205">
        <f t="shared" si="18"/>
        <v>-100</v>
      </c>
      <c r="K53" s="205">
        <f t="shared" si="19"/>
        <v>-100</v>
      </c>
      <c r="L53" s="15"/>
      <c r="M53" s="15"/>
      <c r="N53" s="15"/>
      <c r="O53" s="22"/>
      <c r="P53" s="22"/>
      <c r="Q53" s="15"/>
      <c r="R53" s="15"/>
      <c r="S53" s="15"/>
      <c r="T53" s="22"/>
      <c r="U53" s="22"/>
      <c r="V53" s="6"/>
    </row>
    <row r="54" spans="1:22" ht="21" x14ac:dyDescent="0.6">
      <c r="A54" s="47" t="s">
        <v>113</v>
      </c>
      <c r="B54" s="14">
        <f>SUM(B42:B53)</f>
        <v>181</v>
      </c>
      <c r="C54" s="14">
        <f>SUM(C42:C53)</f>
        <v>174</v>
      </c>
      <c r="D54" s="14">
        <f>SUM(D42:D53)</f>
        <v>0</v>
      </c>
      <c r="E54" s="205">
        <f t="shared" si="16"/>
        <v>-100</v>
      </c>
      <c r="F54" s="205">
        <f t="shared" si="17"/>
        <v>-100</v>
      </c>
      <c r="G54" s="14">
        <f>SUM(G42:G53)</f>
        <v>248</v>
      </c>
      <c r="H54" s="14">
        <f>SUM(H42:H53)</f>
        <v>192</v>
      </c>
      <c r="I54" s="14">
        <f>SUM(I42:I53)</f>
        <v>18</v>
      </c>
      <c r="J54" s="205">
        <f t="shared" si="18"/>
        <v>-92.741935483870961</v>
      </c>
      <c r="K54" s="205">
        <f t="shared" si="19"/>
        <v>-90.625</v>
      </c>
      <c r="L54" s="15"/>
      <c r="M54" s="15"/>
      <c r="N54" s="15"/>
      <c r="O54" s="22"/>
      <c r="P54" s="22"/>
      <c r="Q54" s="15"/>
      <c r="R54" s="15"/>
      <c r="S54" s="15"/>
      <c r="T54" s="22"/>
      <c r="U54" s="22"/>
      <c r="V54" s="6"/>
    </row>
    <row r="57" spans="1:22" s="165" customFormat="1" x14ac:dyDescent="0.25">
      <c r="B57" s="206">
        <f>+B54+B36+B18</f>
        <v>1254</v>
      </c>
      <c r="C57" s="206">
        <f t="shared" ref="C57:S57" si="20">+C54+C36+C18</f>
        <v>1278</v>
      </c>
      <c r="D57" s="206">
        <f t="shared" si="20"/>
        <v>187</v>
      </c>
      <c r="E57" s="206"/>
      <c r="F57" s="206"/>
      <c r="G57" s="206">
        <f t="shared" si="20"/>
        <v>4708</v>
      </c>
      <c r="H57" s="206">
        <f t="shared" si="20"/>
        <v>4049</v>
      </c>
      <c r="I57" s="206">
        <f t="shared" si="20"/>
        <v>473</v>
      </c>
      <c r="J57" s="206"/>
      <c r="K57" s="206"/>
      <c r="L57" s="206">
        <f t="shared" si="20"/>
        <v>1122</v>
      </c>
      <c r="M57" s="206">
        <f t="shared" si="20"/>
        <v>954</v>
      </c>
      <c r="N57" s="206">
        <f t="shared" si="20"/>
        <v>67</v>
      </c>
      <c r="O57" s="206"/>
      <c r="P57" s="206"/>
      <c r="Q57" s="206">
        <f t="shared" si="20"/>
        <v>1912</v>
      </c>
      <c r="R57" s="206">
        <f t="shared" si="20"/>
        <v>1339</v>
      </c>
      <c r="S57" s="206">
        <f t="shared" si="20"/>
        <v>229</v>
      </c>
      <c r="T57" s="206">
        <f>+T54+T36+T18</f>
        <v>-183.90723822909348</v>
      </c>
      <c r="U57" s="206">
        <f>+U54+U36+U18</f>
        <v>-179.4064748201439</v>
      </c>
    </row>
    <row r="58" spans="1:22" s="165" customFormat="1" x14ac:dyDescent="0.25"/>
    <row r="59" spans="1:22" s="165" customFormat="1" x14ac:dyDescent="0.25"/>
    <row r="60" spans="1:22" s="165" customFormat="1" x14ac:dyDescent="0.25">
      <c r="B60" s="206">
        <f>+B57+G57+L57+Q57</f>
        <v>8996</v>
      </c>
      <c r="C60" s="206">
        <f>+C57+H57+M57+R57</f>
        <v>7620</v>
      </c>
      <c r="D60" s="206">
        <f>+D57+I57+N57+S57</f>
        <v>956</v>
      </c>
    </row>
    <row r="61" spans="1:22" s="165" customFormat="1" x14ac:dyDescent="0.25"/>
    <row r="62" spans="1:22" s="165" customFormat="1" x14ac:dyDescent="0.25"/>
    <row r="63" spans="1:22" s="165" customFormat="1" x14ac:dyDescent="0.25">
      <c r="B63" s="211">
        <f>+B60+'South Europe'!B60+'East Europe'!B60+'West Europe'!B60</f>
        <v>465868</v>
      </c>
      <c r="C63" s="211">
        <f>+C60+'South Europe'!C60+'East Europe'!C60+'West Europe'!C60</f>
        <v>401283</v>
      </c>
      <c r="D63" s="211">
        <f>+D60+'South Europe'!D60+'East Europe'!D60+'West Europe'!D60</f>
        <v>29552</v>
      </c>
    </row>
    <row r="64" spans="1:22" s="165" customFormat="1" x14ac:dyDescent="0.25"/>
  </sheetData>
  <mergeCells count="15">
    <mergeCell ref="Q22:S22"/>
    <mergeCell ref="A40:A41"/>
    <mergeCell ref="B40:D40"/>
    <mergeCell ref="G40:I40"/>
    <mergeCell ref="L40:N40"/>
    <mergeCell ref="Q40:S40"/>
    <mergeCell ref="A22:A23"/>
    <mergeCell ref="B22:D22"/>
    <mergeCell ref="G22:I22"/>
    <mergeCell ref="L22:N22"/>
    <mergeCell ref="Q4:S4"/>
    <mergeCell ref="A4:A5"/>
    <mergeCell ref="B4:D4"/>
    <mergeCell ref="G4:I4"/>
    <mergeCell ref="L4:N4"/>
  </mergeCells>
  <phoneticPr fontId="13" type="noConversion"/>
  <pageMargins left="0.59055118110236227" right="0.15748031496062992" top="0.27559055118110237" bottom="7.874015748031496E-2" header="0.51181102362204722" footer="0"/>
  <pageSetup paperSize="9" scale="70" orientation="landscape" r:id="rId1"/>
  <headerFooter alignWithMargins="0">
    <oddFooter>&amp;Lhttp://www.atta.or.th&amp;C&amp;A&amp;Rpage  &amp;P  of  &amp;N  pages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17</vt:i4>
      </vt:variant>
      <vt:variant>
        <vt:lpstr>ช่วงที่มีชื่อ</vt:lpstr>
      </vt:variant>
      <vt:variant>
        <vt:i4>9</vt:i4>
      </vt:variant>
    </vt:vector>
  </HeadingPairs>
  <TitlesOfParts>
    <vt:vector size="26" baseType="lpstr">
      <vt:lpstr>International Tourist</vt:lpstr>
      <vt:lpstr>TOP 15</vt:lpstr>
      <vt:lpstr>Top 20 </vt:lpstr>
      <vt:lpstr>International Tourist M.</vt:lpstr>
      <vt:lpstr>ASIA</vt:lpstr>
      <vt:lpstr>Middle East</vt:lpstr>
      <vt:lpstr>AEC</vt:lpstr>
      <vt:lpstr>AFRICA</vt:lpstr>
      <vt:lpstr>North Europe</vt:lpstr>
      <vt:lpstr>South Europe</vt:lpstr>
      <vt:lpstr>East Europe</vt:lpstr>
      <vt:lpstr>Total Europe</vt:lpstr>
      <vt:lpstr>West Europe</vt:lpstr>
      <vt:lpstr>North America</vt:lpstr>
      <vt:lpstr>Central America</vt:lpstr>
      <vt:lpstr>South America</vt:lpstr>
      <vt:lpstr>Australia&amp;New Zealand</vt:lpstr>
      <vt:lpstr>AEC!Print_Area</vt:lpstr>
      <vt:lpstr>ASIA!Print_Area</vt:lpstr>
      <vt:lpstr>'International Tourist'!Print_Area</vt:lpstr>
      <vt:lpstr>'International Tourist M.'!Print_Area</vt:lpstr>
      <vt:lpstr>'TOP 15'!Print_Area</vt:lpstr>
      <vt:lpstr>'Top 20 '!Print_Area</vt:lpstr>
      <vt:lpstr>'Total Europe'!Print_Area</vt:lpstr>
      <vt:lpstr>AEC!Print_Titles</vt:lpstr>
      <vt:lpstr>'International Tourist M.'!Print_Titles</vt:lpstr>
    </vt:vector>
  </TitlesOfParts>
  <Company>Workgroup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t1_01</dc:creator>
  <cp:lastModifiedBy>jiji cocoa</cp:lastModifiedBy>
  <cp:lastPrinted>2020-01-14T03:10:18Z</cp:lastPrinted>
  <dcterms:created xsi:type="dcterms:W3CDTF">2006-03-21T07:05:41Z</dcterms:created>
  <dcterms:modified xsi:type="dcterms:W3CDTF">2020-01-21T03:44:39Z</dcterms:modified>
</cp:coreProperties>
</file>